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UBERLÂNDIA\_NÃO USAR_Camaru\"/>
    </mc:Choice>
  </mc:AlternateContent>
  <xr:revisionPtr revIDLastSave="0" documentId="13_ncr:1_{0E05A5FC-06DA-4286-9AB6-BF2AF8BDB56C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Entrega de Mídia - email" sheetId="8" state="hidden" r:id="rId1"/>
    <sheet name="Entrega de Mídia - Apresenta " sheetId="7" r:id="rId2"/>
    <sheet name="Entrega de Mídia - Premium " sheetId="4" r:id="rId3"/>
    <sheet name="Entrega de Mídia - Cobertura" sheetId="6" r:id="rId4"/>
    <sheet name="Dados " sheetId="2" state="hidden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6" l="1"/>
  <c r="P24" i="6"/>
  <c r="P26" i="6"/>
  <c r="P27" i="6"/>
  <c r="P28" i="6"/>
  <c r="P22" i="6"/>
  <c r="P12" i="6"/>
  <c r="P13" i="6"/>
  <c r="P14" i="6"/>
  <c r="P15" i="6"/>
  <c r="P16" i="6"/>
  <c r="P17" i="6"/>
  <c r="P18" i="6"/>
  <c r="P19" i="6"/>
  <c r="P11" i="6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10" i="4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10" i="7"/>
  <c r="BB31" i="7"/>
  <c r="BB32" i="7"/>
  <c r="BB33" i="7"/>
  <c r="BB34" i="7"/>
  <c r="BB35" i="7"/>
  <c r="BB36" i="7"/>
  <c r="BB37" i="7"/>
  <c r="BB38" i="7"/>
  <c r="BB30" i="7"/>
  <c r="BB42" i="7"/>
  <c r="BB43" i="7"/>
  <c r="BB44" i="7"/>
  <c r="BB45" i="7"/>
  <c r="BB46" i="7"/>
  <c r="BB47" i="7"/>
  <c r="BB48" i="7"/>
  <c r="BB49" i="7"/>
  <c r="BB50" i="7"/>
  <c r="BB41" i="7"/>
  <c r="BE11" i="4" l="1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10" i="4"/>
  <c r="BE11" i="7"/>
  <c r="BE12" i="7"/>
  <c r="BF12" i="7" s="1"/>
  <c r="BE13" i="7"/>
  <c r="BF13" i="7" s="1"/>
  <c r="BE14" i="7"/>
  <c r="BF14" i="7" s="1"/>
  <c r="BE15" i="7"/>
  <c r="BE16" i="7"/>
  <c r="BE17" i="7"/>
  <c r="BE18" i="7"/>
  <c r="BF18" i="7" s="1"/>
  <c r="BE19" i="7"/>
  <c r="BE20" i="7"/>
  <c r="BE21" i="7"/>
  <c r="BE22" i="7"/>
  <c r="BE23" i="7"/>
  <c r="BE24" i="7"/>
  <c r="BE25" i="7"/>
  <c r="BE26" i="7"/>
  <c r="BF26" i="7" s="1"/>
  <c r="BE27" i="7"/>
  <c r="BE28" i="7"/>
  <c r="BE10" i="7"/>
  <c r="BF10" i="7" s="1"/>
  <c r="BF11" i="7"/>
  <c r="BF15" i="7"/>
  <c r="BF16" i="7"/>
  <c r="BF17" i="7"/>
  <c r="BF19" i="7"/>
  <c r="BF20" i="7"/>
  <c r="BF21" i="7"/>
  <c r="BF22" i="7"/>
  <c r="BF23" i="7"/>
  <c r="BF24" i="7"/>
  <c r="BF25" i="7"/>
  <c r="BF27" i="7"/>
  <c r="BF28" i="7"/>
  <c r="BE50" i="8" l="1"/>
  <c r="BB50" i="8"/>
  <c r="BE49" i="8"/>
  <c r="BB49" i="8"/>
  <c r="BE48" i="8"/>
  <c r="BB48" i="8"/>
  <c r="BF47" i="8"/>
  <c r="BH47" i="8" s="1"/>
  <c r="BF46" i="8"/>
  <c r="BH46" i="8" s="1"/>
  <c r="BE44" i="8"/>
  <c r="BB44" i="8"/>
  <c r="BE43" i="8"/>
  <c r="BB43" i="8"/>
  <c r="BE42" i="8"/>
  <c r="BF42" i="8" s="1"/>
  <c r="BH42" i="8" s="1"/>
  <c r="BE41" i="8"/>
  <c r="BB41" i="8"/>
  <c r="BE38" i="8"/>
  <c r="BB38" i="8"/>
  <c r="BE37" i="8"/>
  <c r="BB37" i="8"/>
  <c r="BE36" i="8"/>
  <c r="BB36" i="8"/>
  <c r="BE35" i="8"/>
  <c r="BF35" i="8" s="1"/>
  <c r="BH35" i="8" s="1"/>
  <c r="BB35" i="8"/>
  <c r="BE34" i="8"/>
  <c r="BB34" i="8"/>
  <c r="BE33" i="8"/>
  <c r="BB33" i="8"/>
  <c r="BE32" i="8"/>
  <c r="BB32" i="8"/>
  <c r="BE31" i="8"/>
  <c r="BF31" i="8" s="1"/>
  <c r="BH31" i="8" s="1"/>
  <c r="BB31" i="8"/>
  <c r="BE30" i="8"/>
  <c r="BB30" i="8"/>
  <c r="BB28" i="8"/>
  <c r="BF28" i="8" s="1"/>
  <c r="BH28" i="8" s="1"/>
  <c r="BB27" i="8"/>
  <c r="BF27" i="8" s="1"/>
  <c r="BH27" i="8" s="1"/>
  <c r="BB26" i="8"/>
  <c r="BF26" i="8" s="1"/>
  <c r="BH26" i="8" s="1"/>
  <c r="BB25" i="8"/>
  <c r="BF25" i="8" s="1"/>
  <c r="BH25" i="8" s="1"/>
  <c r="BB24" i="8"/>
  <c r="BF24" i="8" s="1"/>
  <c r="BH24" i="8" s="1"/>
  <c r="BB23" i="8"/>
  <c r="BF23" i="8" s="1"/>
  <c r="BH23" i="8" s="1"/>
  <c r="BB22" i="8"/>
  <c r="BF22" i="8" s="1"/>
  <c r="BH22" i="8" s="1"/>
  <c r="BB21" i="8"/>
  <c r="BF21" i="8" s="1"/>
  <c r="BH21" i="8" s="1"/>
  <c r="BB20" i="8"/>
  <c r="BF20" i="8" s="1"/>
  <c r="BH20" i="8" s="1"/>
  <c r="BB19" i="8"/>
  <c r="BF19" i="8" s="1"/>
  <c r="BH19" i="8" s="1"/>
  <c r="C19" i="8"/>
  <c r="BB18" i="8"/>
  <c r="BF18" i="8" s="1"/>
  <c r="BH18" i="8" s="1"/>
  <c r="C18" i="8"/>
  <c r="BB17" i="8"/>
  <c r="BF17" i="8" s="1"/>
  <c r="BH17" i="8" s="1"/>
  <c r="C17" i="8"/>
  <c r="BB16" i="8"/>
  <c r="BF16" i="8" s="1"/>
  <c r="BH16" i="8" s="1"/>
  <c r="C16" i="8"/>
  <c r="BB15" i="8"/>
  <c r="BF15" i="8" s="1"/>
  <c r="BH15" i="8" s="1"/>
  <c r="C15" i="8"/>
  <c r="BB14" i="8"/>
  <c r="BF14" i="8" s="1"/>
  <c r="BH14" i="8" s="1"/>
  <c r="BB13" i="8"/>
  <c r="BF13" i="8" s="1"/>
  <c r="BH13" i="8" s="1"/>
  <c r="BB12" i="8"/>
  <c r="BF12" i="8" s="1"/>
  <c r="BH12" i="8" s="1"/>
  <c r="BB11" i="8"/>
  <c r="BF11" i="8" s="1"/>
  <c r="BH11" i="8" s="1"/>
  <c r="C11" i="8"/>
  <c r="BB10" i="8"/>
  <c r="BF10" i="8" s="1"/>
  <c r="BH10" i="8" s="1"/>
  <c r="BF34" i="8" l="1"/>
  <c r="BH34" i="8" s="1"/>
  <c r="BF30" i="8"/>
  <c r="BH30" i="8" s="1"/>
  <c r="BF38" i="8"/>
  <c r="BH38" i="8" s="1"/>
  <c r="BF48" i="8"/>
  <c r="BH48" i="8" s="1"/>
  <c r="BF32" i="8"/>
  <c r="BH32" i="8" s="1"/>
  <c r="BI30" i="8" s="1"/>
  <c r="BF36" i="8"/>
  <c r="BH36" i="8" s="1"/>
  <c r="BF33" i="8"/>
  <c r="BH33" i="8" s="1"/>
  <c r="BF37" i="8"/>
  <c r="BH37" i="8" s="1"/>
  <c r="BF49" i="8"/>
  <c r="BH49" i="8" s="1"/>
  <c r="BF41" i="8"/>
  <c r="BH41" i="8" s="1"/>
  <c r="BF50" i="8"/>
  <c r="BH50" i="8" s="1"/>
  <c r="BF43" i="8"/>
  <c r="BH43" i="8" s="1"/>
  <c r="BF44" i="8"/>
  <c r="BH44" i="8" s="1"/>
  <c r="BI10" i="8"/>
  <c r="BB31" i="4"/>
  <c r="BB33" i="4"/>
  <c r="BB34" i="4"/>
  <c r="BB35" i="4"/>
  <c r="BB30" i="4"/>
  <c r="BE35" i="4"/>
  <c r="BE34" i="4"/>
  <c r="BE33" i="4"/>
  <c r="BE31" i="4"/>
  <c r="BE30" i="4"/>
  <c r="BF28" i="4"/>
  <c r="BH28" i="4" s="1"/>
  <c r="BF27" i="4"/>
  <c r="BH27" i="4" s="1"/>
  <c r="BF26" i="4"/>
  <c r="BH26" i="4" s="1"/>
  <c r="BF25" i="4"/>
  <c r="BH25" i="4" s="1"/>
  <c r="BF24" i="4"/>
  <c r="BH24" i="4" s="1"/>
  <c r="BF23" i="4"/>
  <c r="BH23" i="4" s="1"/>
  <c r="BF22" i="4"/>
  <c r="BH22" i="4" s="1"/>
  <c r="BF21" i="4"/>
  <c r="BH21" i="4" s="1"/>
  <c r="BF20" i="4"/>
  <c r="BH20" i="4" s="1"/>
  <c r="BF19" i="4"/>
  <c r="BH19" i="4" s="1"/>
  <c r="C19" i="4"/>
  <c r="BF18" i="4"/>
  <c r="BH18" i="4" s="1"/>
  <c r="C18" i="4"/>
  <c r="BF17" i="4"/>
  <c r="BH17" i="4" s="1"/>
  <c r="C17" i="4"/>
  <c r="BF16" i="4"/>
  <c r="BH16" i="4" s="1"/>
  <c r="C16" i="4"/>
  <c r="BF15" i="4"/>
  <c r="BH15" i="4" s="1"/>
  <c r="C15" i="4"/>
  <c r="BF14" i="4"/>
  <c r="BH14" i="4" s="1"/>
  <c r="BF13" i="4"/>
  <c r="BH13" i="4" s="1"/>
  <c r="BF12" i="4"/>
  <c r="BH12" i="4" s="1"/>
  <c r="BF11" i="4"/>
  <c r="BH11" i="4" s="1"/>
  <c r="C11" i="4"/>
  <c r="BF10" i="4"/>
  <c r="BH10" i="4" s="1"/>
  <c r="BI10" i="4" l="1"/>
  <c r="BI48" i="8"/>
  <c r="BI41" i="8"/>
  <c r="BI51" i="8"/>
  <c r="BF34" i="4"/>
  <c r="BH34" i="4" s="1"/>
  <c r="BF33" i="4"/>
  <c r="BH33" i="4" s="1"/>
  <c r="BI33" i="4" s="1"/>
  <c r="BF30" i="4"/>
  <c r="BH30" i="4" s="1"/>
  <c r="BF31" i="4"/>
  <c r="BH31" i="4" s="1"/>
  <c r="BF35" i="4"/>
  <c r="BH35" i="4" s="1"/>
  <c r="BE50" i="7"/>
  <c r="BE49" i="7"/>
  <c r="BE48" i="7"/>
  <c r="BF47" i="7"/>
  <c r="BH47" i="7" s="1"/>
  <c r="BF46" i="7"/>
  <c r="BH46" i="7" s="1"/>
  <c r="BE44" i="7"/>
  <c r="BF44" i="7" s="1"/>
  <c r="BH44" i="7" s="1"/>
  <c r="BE43" i="7"/>
  <c r="BE42" i="7"/>
  <c r="BF42" i="7" s="1"/>
  <c r="BH42" i="7" s="1"/>
  <c r="BE41" i="7"/>
  <c r="BE38" i="7"/>
  <c r="BF38" i="7" s="1"/>
  <c r="BH38" i="7" s="1"/>
  <c r="BE37" i="7"/>
  <c r="BF37" i="7" s="1"/>
  <c r="BH37" i="7" s="1"/>
  <c r="BE36" i="7"/>
  <c r="BE35" i="7"/>
  <c r="BF35" i="7" s="1"/>
  <c r="BH35" i="7" s="1"/>
  <c r="BE34" i="7"/>
  <c r="BE33" i="7"/>
  <c r="BE32" i="7"/>
  <c r="BE31" i="7"/>
  <c r="BE30" i="7"/>
  <c r="BH28" i="7"/>
  <c r="BH27" i="7"/>
  <c r="BH26" i="7"/>
  <c r="BH25" i="7"/>
  <c r="BH24" i="7"/>
  <c r="BH23" i="7"/>
  <c r="BH22" i="7"/>
  <c r="BH21" i="7"/>
  <c r="BH20" i="7"/>
  <c r="BH19" i="7"/>
  <c r="C19" i="7"/>
  <c r="BH18" i="7"/>
  <c r="C18" i="7"/>
  <c r="BH17" i="7"/>
  <c r="C17" i="7"/>
  <c r="BH16" i="7"/>
  <c r="C16" i="7"/>
  <c r="BH15" i="7"/>
  <c r="C15" i="7"/>
  <c r="BH14" i="7"/>
  <c r="BH13" i="7"/>
  <c r="BH12" i="7"/>
  <c r="BH11" i="7"/>
  <c r="C11" i="7"/>
  <c r="BH10" i="7"/>
  <c r="BI30" i="4" l="1"/>
  <c r="BI10" i="7"/>
  <c r="BI36" i="4"/>
  <c r="BF32" i="7"/>
  <c r="BH32" i="7" s="1"/>
  <c r="BF48" i="7"/>
  <c r="BH48" i="7" s="1"/>
  <c r="BI48" i="7" s="1"/>
  <c r="BF43" i="7"/>
  <c r="BH43" i="7" s="1"/>
  <c r="BF30" i="7"/>
  <c r="BH30" i="7" s="1"/>
  <c r="BI30" i="7" s="1"/>
  <c r="BF50" i="7"/>
  <c r="BH50" i="7" s="1"/>
  <c r="BF41" i="7"/>
  <c r="BH41" i="7" s="1"/>
  <c r="BF36" i="7"/>
  <c r="BH36" i="7" s="1"/>
  <c r="BF33" i="7"/>
  <c r="BH33" i="7" s="1"/>
  <c r="BF34" i="7"/>
  <c r="BH34" i="7" s="1"/>
  <c r="BF31" i="7"/>
  <c r="BH31" i="7" s="1"/>
  <c r="BF49" i="7"/>
  <c r="BH49" i="7" s="1"/>
  <c r="BI41" i="7" l="1"/>
  <c r="BI51" i="7"/>
  <c r="S28" i="6"/>
  <c r="S27" i="6"/>
  <c r="S26" i="6"/>
  <c r="S24" i="6"/>
  <c r="S23" i="6"/>
  <c r="S22" i="6"/>
  <c r="S19" i="6"/>
  <c r="S18" i="6"/>
  <c r="S17" i="6"/>
  <c r="S16" i="6"/>
  <c r="S15" i="6"/>
  <c r="S14" i="6"/>
  <c r="S13" i="6"/>
  <c r="S12" i="6"/>
  <c r="S11" i="6"/>
  <c r="T27" i="6" l="1"/>
  <c r="V27" i="6" s="1"/>
  <c r="T14" i="6"/>
  <c r="V14" i="6" s="1"/>
  <c r="T18" i="6"/>
  <c r="V18" i="6" s="1"/>
  <c r="T26" i="6"/>
  <c r="V26" i="6" s="1"/>
  <c r="T11" i="6"/>
  <c r="V11" i="6" s="1"/>
  <c r="T15" i="6"/>
  <c r="V15" i="6" s="1"/>
  <c r="T19" i="6"/>
  <c r="V19" i="6" s="1"/>
  <c r="T12" i="6"/>
  <c r="V12" i="6" s="1"/>
  <c r="T16" i="6"/>
  <c r="V16" i="6" s="1"/>
  <c r="T22" i="6"/>
  <c r="V22" i="6" s="1"/>
  <c r="T23" i="6"/>
  <c r="V23" i="6" s="1"/>
  <c r="T13" i="6"/>
  <c r="V13" i="6" s="1"/>
  <c r="T17" i="6"/>
  <c r="V17" i="6" s="1"/>
  <c r="T28" i="6"/>
  <c r="V28" i="6" s="1"/>
  <c r="T24" i="6"/>
  <c r="V24" i="6" s="1"/>
  <c r="W26" i="6" l="1"/>
  <c r="W22" i="6"/>
  <c r="W11" i="6"/>
  <c r="W29" i="6" s="1"/>
  <c r="E5" i="2"/>
</calcChain>
</file>

<file path=xl/sharedStrings.xml><?xml version="1.0" encoding="utf-8"?>
<sst xmlns="http://schemas.openxmlformats.org/spreadsheetml/2006/main" count="764" uniqueCount="115">
  <si>
    <t xml:space="preserve">Entrega </t>
  </si>
  <si>
    <t xml:space="preserve">Descritivo </t>
  </si>
  <si>
    <t>QUANT.</t>
  </si>
  <si>
    <t>Tempo</t>
  </si>
  <si>
    <t xml:space="preserve">Programa </t>
  </si>
  <si>
    <t>30''</t>
  </si>
  <si>
    <t xml:space="preserve">5 às 24h </t>
  </si>
  <si>
    <t xml:space="preserve">Testemunhal </t>
  </si>
  <si>
    <t xml:space="preserve">Durante a programação para divulgação do programa </t>
  </si>
  <si>
    <t>COMERCIAL 30"</t>
  </si>
  <si>
    <t>Comercial de 30''</t>
  </si>
  <si>
    <t xml:space="preserve">Fator </t>
  </si>
  <si>
    <t>Valor Unitário</t>
  </si>
  <si>
    <t xml:space="preserve">Valor Total </t>
  </si>
  <si>
    <t xml:space="preserve">Desconto </t>
  </si>
  <si>
    <t xml:space="preserve">Valor Final </t>
  </si>
  <si>
    <t xml:space="preserve">Valor com Desconto </t>
  </si>
  <si>
    <t xml:space="preserve">Base de Cálculo </t>
  </si>
  <si>
    <t>NOME</t>
  </si>
  <si>
    <t>30"</t>
  </si>
  <si>
    <t>ENTREGAS</t>
  </si>
  <si>
    <t>FATOR CONVERSÃO</t>
  </si>
  <si>
    <t>ROTATIVO INDETERMINADO</t>
  </si>
  <si>
    <t>VINHETA 5" (COM)</t>
  </si>
  <si>
    <t>BALANÇO GERAL MANHÃ</t>
  </si>
  <si>
    <t>VINHETA 5" (ROT IND)</t>
  </si>
  <si>
    <t>MANHÃ TOTAL</t>
  </si>
  <si>
    <t>CITAÇÃO 5"</t>
  </si>
  <si>
    <t>* MULTIPLICA 1,5 POR USAR O VALOR DE MERCHAN DE 30"</t>
  </si>
  <si>
    <t xml:space="preserve">BALANÇO GERAL </t>
  </si>
  <si>
    <t>INSERT 10"</t>
  </si>
  <si>
    <t>A HORA DA VENENOSA</t>
  </si>
  <si>
    <t>MERCHAN 30"</t>
  </si>
  <si>
    <t>CIDADE ALERTA MINAS</t>
  </si>
  <si>
    <t>MERCHAN 60"</t>
  </si>
  <si>
    <t>JORNAL PARANAÍBA</t>
  </si>
  <si>
    <t>COMERCIAL 15"</t>
  </si>
  <si>
    <t>SHOP CAR SHOW</t>
  </si>
  <si>
    <t>CONTEÚDO 3 MINUTOS (COM)</t>
  </si>
  <si>
    <t>BALANÇO GERAL SÁBADO</t>
  </si>
  <si>
    <t>POLÍTICA CUZADA</t>
  </si>
  <si>
    <t>ATUALIZADO DIA 27/04/2021</t>
  </si>
  <si>
    <t>MESTRES DA ARQUITETURA</t>
  </si>
  <si>
    <t>-</t>
  </si>
  <si>
    <t xml:space="preserve">Entrega TV Paranaíba </t>
  </si>
  <si>
    <t>QUA</t>
  </si>
  <si>
    <t>QUI</t>
  </si>
  <si>
    <t>SEX</t>
  </si>
  <si>
    <t>SÁB</t>
  </si>
  <si>
    <t>DOM</t>
  </si>
  <si>
    <t>SEG</t>
  </si>
  <si>
    <t>TER</t>
  </si>
  <si>
    <t>DEZEMBRO</t>
  </si>
  <si>
    <t>5''</t>
  </si>
  <si>
    <t xml:space="preserve">SAB </t>
  </si>
  <si>
    <t xml:space="preserve"> </t>
  </si>
  <si>
    <t xml:space="preserve">Fala Povo </t>
  </si>
  <si>
    <t xml:space="preserve">Você com Mônica Cunha </t>
  </si>
  <si>
    <t>Vem Aí</t>
  </si>
  <si>
    <t>Expectativa</t>
  </si>
  <si>
    <t xml:space="preserve">VALOR TOTAL  </t>
  </si>
  <si>
    <t>Julho/Agosto</t>
  </si>
  <si>
    <t>Agosto</t>
  </si>
  <si>
    <t>Pré-evento</t>
  </si>
  <si>
    <t>Setembro</t>
  </si>
  <si>
    <t>Agro Paranaíba</t>
  </si>
  <si>
    <t>Balanço Geral de Sábado</t>
  </si>
  <si>
    <t>A Hora da Venenosa</t>
  </si>
  <si>
    <t>Determinado</t>
  </si>
  <si>
    <t>Balanço Geral</t>
  </si>
  <si>
    <t>Pedágio</t>
  </si>
  <si>
    <t>2h</t>
  </si>
  <si>
    <t>Ações promocionais no anunciante e divulgação do evento</t>
  </si>
  <si>
    <t>07h as 19h</t>
  </si>
  <si>
    <t>Vinheta de 5''</t>
  </si>
  <si>
    <t xml:space="preserve">Programete Camaru </t>
  </si>
  <si>
    <t>Vinheta de 5'' - Abertura</t>
  </si>
  <si>
    <t xml:space="preserve">Publi Feed </t>
  </si>
  <si>
    <t>Com Ediani</t>
  </si>
  <si>
    <t>Fala Brasil</t>
  </si>
  <si>
    <t>Novela da Tarde I</t>
  </si>
  <si>
    <t>Novela 3</t>
  </si>
  <si>
    <t>Novela 22H</t>
  </si>
  <si>
    <t>Brasil Caminhoneiro</t>
  </si>
  <si>
    <t>Cidade Alerta Ed. Sáb</t>
  </si>
  <si>
    <t>Domingo Espetacular</t>
  </si>
  <si>
    <t>No período</t>
  </si>
  <si>
    <t xml:space="preserve">Stories </t>
  </si>
  <si>
    <t>Chamada evento</t>
  </si>
  <si>
    <t>Feed</t>
  </si>
  <si>
    <t>Cobertura Quadro Camaru Vinheta</t>
  </si>
  <si>
    <t>Evento/Cobertura</t>
  </si>
  <si>
    <t>Boletim Camaru</t>
  </si>
  <si>
    <t>Jornal Paranaíba</t>
  </si>
  <si>
    <t>Cobertura Camaru  TV Paranaíba</t>
  </si>
  <si>
    <t xml:space="preserve">Minuto Camaru </t>
  </si>
  <si>
    <t>Cobertura Digital Camaru - Assinatura de Marca</t>
  </si>
  <si>
    <t>Esporte  Record</t>
  </si>
  <si>
    <t>Rádio Paranaíba FM e Digtal Paranáiba FM e Cobertura</t>
  </si>
  <si>
    <t xml:space="preserve">VT do patrocinador com vh de 5'' </t>
  </si>
  <si>
    <t xml:space="preserve">Durante a programação para divulgação do evento </t>
  </si>
  <si>
    <t>desconto 97,81245850727735%</t>
  </si>
  <si>
    <t>Flash Pedágio</t>
  </si>
  <si>
    <t>Stories Pedágio</t>
  </si>
  <si>
    <t>Feed Pedágio</t>
  </si>
  <si>
    <t>Chamadas  pedágio</t>
  </si>
  <si>
    <t>10''</t>
  </si>
  <si>
    <t>desconto 75,5473412</t>
  </si>
  <si>
    <t>desconto 78%</t>
  </si>
  <si>
    <t>Camaru 2025 - Cota Apresenta</t>
  </si>
  <si>
    <t>Durante a programação para divulgação do evento (50 cobrados) o resto bonificado</t>
  </si>
  <si>
    <t xml:space="preserve">Vinheta de 5'' - Abertura </t>
  </si>
  <si>
    <t>Camaru 2026 - Cota Master</t>
  </si>
  <si>
    <t>Camaru 2026 - Cota Apresenta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</si>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</sst>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elvetica"/>
    </font>
    <font>
      <sz val="10"/>
      <color theme="1"/>
      <name val="Helvetica"/>
    </font>
    <font>
      <b/>
      <sz val="11"/>
      <color theme="1"/>
      <name val="Helvetica"/>
    </font>
    <font>
      <b/>
      <sz val="11"/>
      <color theme="1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Montserrat"/>
      <family val="3"/>
    </font>
    <font>
      <b/>
      <sz val="11"/>
      <color theme="0"/>
      <name val="Montserrat"/>
      <family val="3"/>
    </font>
    <font>
      <b/>
      <sz val="11"/>
      <color theme="0"/>
      <name val="Helvetica"/>
    </font>
    <font>
      <i/>
      <sz val="9"/>
      <color theme="1"/>
      <name val="Helvetica"/>
    </font>
    <font>
      <b/>
      <sz val="10"/>
      <color theme="1"/>
      <name val="Montserrat"/>
    </font>
    <font>
      <i/>
      <sz val="10"/>
      <color theme="8" tint="-0.249977111117893"/>
      <name val="Montserrat"/>
    </font>
    <font>
      <b/>
      <sz val="10"/>
      <color theme="0"/>
      <name val="Montserrat"/>
      <family val="3"/>
    </font>
    <font>
      <b/>
      <sz val="8"/>
      <color theme="1"/>
      <name val="Montserrat"/>
      <family val="3"/>
    </font>
    <font>
      <b/>
      <sz val="14"/>
      <color theme="1"/>
      <name val="Montserrat"/>
      <family val="3"/>
    </font>
    <font>
      <b/>
      <sz val="12"/>
      <color theme="0"/>
      <name val="Montserrat"/>
      <family val="3"/>
    </font>
    <font>
      <b/>
      <sz val="14"/>
      <color theme="0"/>
      <name val="Montserrat"/>
      <family val="3"/>
    </font>
    <font>
      <b/>
      <sz val="20"/>
      <color theme="0"/>
      <name val="Montserrat"/>
      <family val="3"/>
    </font>
    <font>
      <b/>
      <sz val="16"/>
      <color theme="0"/>
      <name val="Montserrat"/>
    </font>
    <font>
      <b/>
      <sz val="18"/>
      <name val="Montserrat"/>
    </font>
    <font>
      <sz val="18"/>
      <color theme="1"/>
      <name val="Helvetica"/>
    </font>
    <font>
      <sz val="12"/>
      <color theme="1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0" tint="-0.249977111117893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14993743705557422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2" xfId="0" applyFont="1" applyBorder="1"/>
    <xf numFmtId="0" fontId="3" fillId="7" borderId="2" xfId="0" applyFont="1" applyFill="1" applyBorder="1"/>
    <xf numFmtId="0" fontId="5" fillId="0" borderId="0" xfId="0" applyFont="1"/>
    <xf numFmtId="0" fontId="11" fillId="0" borderId="0" xfId="0" applyFont="1"/>
    <xf numFmtId="0" fontId="5" fillId="9" borderId="2" xfId="0" applyFont="1" applyFill="1" applyBorder="1"/>
    <xf numFmtId="0" fontId="8" fillId="0" borderId="4" xfId="0" applyFont="1" applyBorder="1" applyAlignment="1">
      <alignment horizontal="center" vertical="center"/>
    </xf>
    <xf numFmtId="44" fontId="8" fillId="0" borderId="3" xfId="2" applyFont="1" applyBorder="1"/>
    <xf numFmtId="44" fontId="3" fillId="0" borderId="2" xfId="2" applyFont="1" applyBorder="1"/>
    <xf numFmtId="164" fontId="3" fillId="0" borderId="2" xfId="1" applyNumberFormat="1" applyFont="1" applyBorder="1"/>
    <xf numFmtId="44" fontId="3" fillId="7" borderId="2" xfId="2" applyFont="1" applyFill="1" applyBorder="1"/>
    <xf numFmtId="164" fontId="3" fillId="7" borderId="2" xfId="1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3" borderId="6" xfId="4" applyFont="1" applyBorder="1" applyAlignment="1">
      <alignment horizontal="center" vertical="center"/>
    </xf>
    <xf numFmtId="0" fontId="6" fillId="3" borderId="7" xfId="4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44" fontId="7" fillId="0" borderId="3" xfId="0" applyNumberFormat="1" applyFont="1" applyBorder="1" applyAlignment="1">
      <alignment horizontal="center" vertical="center"/>
    </xf>
    <xf numFmtId="9" fontId="8" fillId="0" borderId="3" xfId="9" applyFont="1" applyBorder="1" applyAlignment="1">
      <alignment horizontal="center" vertical="center"/>
    </xf>
    <xf numFmtId="44" fontId="8" fillId="11" borderId="10" xfId="0" applyNumberFormat="1" applyFont="1" applyFill="1" applyBorder="1" applyAlignment="1">
      <alignment horizontal="center" vertical="center"/>
    </xf>
    <xf numFmtId="44" fontId="7" fillId="11" borderId="10" xfId="0" applyNumberFormat="1" applyFont="1" applyFill="1" applyBorder="1" applyAlignment="1">
      <alignment horizontal="center" vertical="center"/>
    </xf>
    <xf numFmtId="9" fontId="8" fillId="11" borderId="10" xfId="9" applyFont="1" applyFill="1" applyBorder="1" applyAlignment="1">
      <alignment horizontal="center" vertical="center"/>
    </xf>
    <xf numFmtId="44" fontId="8" fillId="11" borderId="10" xfId="2" applyFont="1" applyFill="1" applyBorder="1" applyAlignment="1">
      <alignment vertical="center"/>
    </xf>
    <xf numFmtId="0" fontId="8" fillId="11" borderId="10" xfId="0" applyFont="1" applyFill="1" applyBorder="1" applyAlignment="1">
      <alignment horizontal="center" vertical="center"/>
    </xf>
    <xf numFmtId="0" fontId="13" fillId="12" borderId="10" xfId="0" applyFont="1" applyFill="1" applyBorder="1" applyAlignment="1">
      <alignment horizontal="right" vertical="center"/>
    </xf>
    <xf numFmtId="0" fontId="6" fillId="13" borderId="7" xfId="4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/>
    </xf>
    <xf numFmtId="0" fontId="6" fillId="5" borderId="5" xfId="6" applyFont="1" applyBorder="1" applyAlignment="1">
      <alignment vertical="center"/>
    </xf>
    <xf numFmtId="0" fontId="6" fillId="5" borderId="12" xfId="6" applyFont="1" applyBorder="1" applyAlignment="1">
      <alignment vertical="center"/>
    </xf>
    <xf numFmtId="0" fontId="6" fillId="13" borderId="0" xfId="4" applyFont="1" applyFill="1" applyBorder="1" applyAlignment="1">
      <alignment horizontal="center" vertical="center"/>
    </xf>
    <xf numFmtId="0" fontId="7" fillId="13" borderId="0" xfId="0" applyFont="1" applyFill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7" fillId="5" borderId="5" xfId="6" applyFont="1" applyBorder="1" applyAlignment="1">
      <alignment vertical="center"/>
    </xf>
    <xf numFmtId="0" fontId="9" fillId="14" borderId="0" xfId="3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4" fillId="15" borderId="5" xfId="6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 vertical="center"/>
    </xf>
    <xf numFmtId="44" fontId="4" fillId="0" borderId="0" xfId="0" applyNumberFormat="1" applyFont="1"/>
    <xf numFmtId="0" fontId="16" fillId="17" borderId="11" xfId="5" applyFont="1" applyFill="1" applyBorder="1" applyAlignment="1">
      <alignment vertical="center"/>
    </xf>
    <xf numFmtId="0" fontId="16" fillId="10" borderId="11" xfId="3" applyFont="1" applyFill="1" applyBorder="1" applyAlignment="1">
      <alignment vertical="center"/>
    </xf>
    <xf numFmtId="0" fontId="8" fillId="16" borderId="1" xfId="0" applyFont="1" applyFill="1" applyBorder="1" applyAlignment="1">
      <alignment horizontal="left" vertical="center"/>
    </xf>
    <xf numFmtId="0" fontId="8" fillId="16" borderId="1" xfId="0" applyFont="1" applyFill="1" applyBorder="1" applyAlignment="1">
      <alignment horizontal="left" vertical="center" wrapText="1"/>
    </xf>
    <xf numFmtId="0" fontId="8" fillId="16" borderId="4" xfId="0" applyFont="1" applyFill="1" applyBorder="1" applyAlignment="1">
      <alignment horizontal="center" vertical="center"/>
    </xf>
    <xf numFmtId="0" fontId="17" fillId="23" borderId="18" xfId="6" applyFont="1" applyFill="1" applyBorder="1" applyAlignment="1"/>
    <xf numFmtId="0" fontId="17" fillId="23" borderId="0" xfId="6" applyFont="1" applyFill="1" applyBorder="1" applyAlignment="1"/>
    <xf numFmtId="0" fontId="4" fillId="23" borderId="0" xfId="0" applyFont="1" applyFill="1"/>
    <xf numFmtId="0" fontId="4" fillId="16" borderId="0" xfId="0" applyFont="1" applyFill="1"/>
    <xf numFmtId="0" fontId="8" fillId="16" borderId="1" xfId="0" applyFont="1" applyFill="1" applyBorder="1"/>
    <xf numFmtId="0" fontId="8" fillId="16" borderId="4" xfId="0" applyFont="1" applyFill="1" applyBorder="1" applyAlignment="1">
      <alignment horizontal="center"/>
    </xf>
    <xf numFmtId="44" fontId="8" fillId="16" borderId="3" xfId="2" applyFont="1" applyFill="1" applyBorder="1"/>
    <xf numFmtId="0" fontId="8" fillId="16" borderId="3" xfId="0" applyFont="1" applyFill="1" applyBorder="1" applyAlignment="1">
      <alignment horizontal="center"/>
    </xf>
    <xf numFmtId="44" fontId="8" fillId="16" borderId="3" xfId="0" applyNumberFormat="1" applyFont="1" applyFill="1" applyBorder="1" applyAlignment="1">
      <alignment horizontal="center" vertical="center"/>
    </xf>
    <xf numFmtId="44" fontId="7" fillId="16" borderId="3" xfId="0" applyNumberFormat="1" applyFont="1" applyFill="1" applyBorder="1" applyAlignment="1">
      <alignment horizontal="center" vertical="center"/>
    </xf>
    <xf numFmtId="9" fontId="8" fillId="16" borderId="3" xfId="9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left" vertical="top"/>
    </xf>
    <xf numFmtId="44" fontId="12" fillId="16" borderId="9" xfId="0" applyNumberFormat="1" applyFont="1" applyFill="1" applyBorder="1" applyAlignment="1">
      <alignment vertical="center"/>
    </xf>
    <xf numFmtId="0" fontId="22" fillId="0" borderId="0" xfId="0" applyFont="1"/>
    <xf numFmtId="0" fontId="4" fillId="24" borderId="0" xfId="0" applyFont="1" applyFill="1"/>
    <xf numFmtId="0" fontId="8" fillId="25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/>
    </xf>
    <xf numFmtId="10" fontId="4" fillId="16" borderId="0" xfId="0" applyNumberFormat="1" applyFont="1" applyFill="1"/>
    <xf numFmtId="0" fontId="9" fillId="2" borderId="14" xfId="3" applyFont="1" applyBorder="1" applyAlignment="1">
      <alignment horizontal="center" vertical="center" wrapText="1"/>
    </xf>
    <xf numFmtId="0" fontId="9" fillId="2" borderId="0" xfId="3" applyFont="1" applyBorder="1" applyAlignment="1">
      <alignment horizontal="center" vertical="center" wrapText="1"/>
    </xf>
    <xf numFmtId="0" fontId="20" fillId="18" borderId="0" xfId="0" applyFont="1" applyFill="1" applyAlignment="1">
      <alignment horizontal="center" vertical="center"/>
    </xf>
    <xf numFmtId="44" fontId="21" fillId="20" borderId="19" xfId="0" applyNumberFormat="1" applyFont="1" applyFill="1" applyBorder="1" applyAlignment="1">
      <alignment horizontal="center" vertical="center"/>
    </xf>
    <xf numFmtId="44" fontId="21" fillId="20" borderId="0" xfId="0" applyNumberFormat="1" applyFont="1" applyFill="1" applyAlignment="1">
      <alignment horizontal="center" vertical="center"/>
    </xf>
    <xf numFmtId="44" fontId="12" fillId="10" borderId="31" xfId="0" applyNumberFormat="1" applyFont="1" applyFill="1" applyBorder="1" applyAlignment="1">
      <alignment horizontal="center" vertical="center"/>
    </xf>
    <xf numFmtId="0" fontId="17" fillId="18" borderId="18" xfId="6" applyFont="1" applyFill="1" applyBorder="1" applyAlignment="1">
      <alignment horizontal="left" vertical="top"/>
    </xf>
    <xf numFmtId="0" fontId="17" fillId="18" borderId="0" xfId="6" applyFont="1" applyFill="1" applyBorder="1" applyAlignment="1">
      <alignment horizontal="left" vertical="top"/>
    </xf>
    <xf numFmtId="0" fontId="17" fillId="18" borderId="16" xfId="6" applyFont="1" applyFill="1" applyBorder="1" applyAlignment="1">
      <alignment horizontal="left" vertical="top"/>
    </xf>
    <xf numFmtId="44" fontId="12" fillId="10" borderId="20" xfId="0" applyNumberFormat="1" applyFont="1" applyFill="1" applyBorder="1" applyAlignment="1">
      <alignment horizontal="center" vertical="center"/>
    </xf>
    <xf numFmtId="44" fontId="12" fillId="10" borderId="9" xfId="0" applyNumberFormat="1" applyFont="1" applyFill="1" applyBorder="1" applyAlignment="1">
      <alignment horizontal="center" vertical="center"/>
    </xf>
    <xf numFmtId="44" fontId="12" fillId="10" borderId="10" xfId="0" applyNumberFormat="1" applyFont="1" applyFill="1" applyBorder="1" applyAlignment="1">
      <alignment horizontal="center" vertical="center"/>
    </xf>
    <xf numFmtId="0" fontId="9" fillId="2" borderId="14" xfId="3" applyFont="1" applyBorder="1" applyAlignment="1">
      <alignment horizontal="center" vertical="center"/>
    </xf>
    <xf numFmtId="0" fontId="9" fillId="2" borderId="0" xfId="3" applyFont="1" applyBorder="1" applyAlignment="1">
      <alignment horizontal="center" vertical="center"/>
    </xf>
    <xf numFmtId="0" fontId="19" fillId="15" borderId="0" xfId="6" applyFont="1" applyFill="1" applyAlignment="1">
      <alignment horizontal="center" vertical="center"/>
    </xf>
    <xf numFmtId="0" fontId="18" fillId="14" borderId="14" xfId="3" applyFont="1" applyFill="1" applyBorder="1" applyAlignment="1">
      <alignment horizontal="center" vertical="center"/>
    </xf>
    <xf numFmtId="0" fontId="18" fillId="14" borderId="0" xfId="3" applyFont="1" applyFill="1" applyBorder="1" applyAlignment="1">
      <alignment horizontal="center" vertical="center"/>
    </xf>
    <xf numFmtId="0" fontId="18" fillId="14" borderId="17" xfId="3" applyFont="1" applyFill="1" applyBorder="1" applyAlignment="1">
      <alignment horizontal="center" vertical="center"/>
    </xf>
    <xf numFmtId="0" fontId="18" fillId="14" borderId="16" xfId="3" applyFont="1" applyFill="1" applyBorder="1" applyAlignment="1">
      <alignment horizontal="center" vertical="center"/>
    </xf>
    <xf numFmtId="0" fontId="16" fillId="10" borderId="21" xfId="3" applyFont="1" applyFill="1" applyBorder="1" applyAlignment="1">
      <alignment horizontal="center" vertical="center"/>
    </xf>
    <xf numFmtId="0" fontId="16" fillId="10" borderId="22" xfId="3" applyFont="1" applyFill="1" applyBorder="1" applyAlignment="1">
      <alignment horizontal="center" vertical="center"/>
    </xf>
    <xf numFmtId="0" fontId="16" fillId="17" borderId="21" xfId="5" applyFont="1" applyFill="1" applyBorder="1" applyAlignment="1">
      <alignment horizontal="center" vertical="center"/>
    </xf>
    <xf numFmtId="0" fontId="16" fillId="17" borderId="22" xfId="5" applyFont="1" applyFill="1" applyBorder="1" applyAlignment="1">
      <alignment horizontal="center" vertical="center"/>
    </xf>
    <xf numFmtId="0" fontId="16" fillId="17" borderId="26" xfId="5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9" fillId="2" borderId="29" xfId="3" applyFont="1" applyBorder="1" applyAlignment="1">
      <alignment horizontal="center" vertical="center"/>
    </xf>
    <xf numFmtId="0" fontId="9" fillId="2" borderId="30" xfId="3" applyFont="1" applyBorder="1" applyAlignment="1">
      <alignment horizontal="center" vertical="center"/>
    </xf>
    <xf numFmtId="0" fontId="6" fillId="3" borderId="15" xfId="4" applyFont="1" applyBorder="1" applyAlignment="1">
      <alignment horizontal="center"/>
    </xf>
    <xf numFmtId="0" fontId="6" fillId="3" borderId="8" xfId="4" applyFont="1" applyBorder="1" applyAlignment="1">
      <alignment horizontal="center"/>
    </xf>
    <xf numFmtId="0" fontId="6" fillId="3" borderId="0" xfId="4" applyFont="1" applyBorder="1" applyAlignment="1">
      <alignment horizontal="center"/>
    </xf>
    <xf numFmtId="0" fontId="6" fillId="19" borderId="11" xfId="3" applyFont="1" applyFill="1" applyBorder="1" applyAlignment="1">
      <alignment horizontal="center" vertical="center"/>
    </xf>
    <xf numFmtId="0" fontId="7" fillId="20" borderId="11" xfId="0" applyFont="1" applyFill="1" applyBorder="1" applyAlignment="1">
      <alignment horizontal="center" vertical="center"/>
    </xf>
    <xf numFmtId="0" fontId="7" fillId="20" borderId="25" xfId="0" applyFont="1" applyFill="1" applyBorder="1" applyAlignment="1">
      <alignment horizontal="center" vertical="center"/>
    </xf>
    <xf numFmtId="0" fontId="14" fillId="22" borderId="23" xfId="0" applyFont="1" applyFill="1" applyBorder="1" applyAlignment="1">
      <alignment horizontal="center" vertical="center"/>
    </xf>
    <xf numFmtId="0" fontId="14" fillId="22" borderId="13" xfId="0" applyFont="1" applyFill="1" applyBorder="1" applyAlignment="1">
      <alignment horizontal="center" vertical="center"/>
    </xf>
    <xf numFmtId="0" fontId="14" fillId="21" borderId="27" xfId="0" applyFont="1" applyFill="1" applyBorder="1" applyAlignment="1">
      <alignment horizontal="center" vertical="center"/>
    </xf>
    <xf numFmtId="0" fontId="14" fillId="21" borderId="24" xfId="0" applyFont="1" applyFill="1" applyBorder="1" applyAlignment="1">
      <alignment horizontal="center" vertical="center"/>
    </xf>
    <xf numFmtId="0" fontId="14" fillId="21" borderId="28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23" fillId="0" borderId="0" xfId="0" applyFont="1" applyAlignment="1">
      <alignment vertical="center"/>
    </xf>
  </cellXfs>
  <cellStyles count="10">
    <cellStyle name="20% - Ênfase4" xfId="4" builtinId="42"/>
    <cellStyle name="20% - Ênfase5" xfId="6" builtinId="46"/>
    <cellStyle name="40% - Ênfase4" xfId="5" builtinId="43"/>
    <cellStyle name="Ênfase3" xfId="3" builtinId="37"/>
    <cellStyle name="Moeda" xfId="2" builtinId="4"/>
    <cellStyle name="Moeda 2" xfId="8" xr:uid="{00000000-0005-0000-0000-000005000000}"/>
    <cellStyle name="Normal" xfId="0" builtinId="0"/>
    <cellStyle name="Porcentagem" xfId="9" builtinId="5"/>
    <cellStyle name="Vírgula" xfId="1" builtinId="3"/>
    <cellStyle name="Vírgula 2" xfId="7" xr:uid="{00000000-0005-0000-0000-000009000000}"/>
  </cellStyles>
  <dxfs count="0"/>
  <tableStyles count="0" defaultTableStyle="TableStyleMedium2" defaultPivotStyle="PivotStyleLight16"/>
  <colors>
    <mruColors>
      <color rgb="FF99FF33"/>
      <color rgb="FF00FFFF"/>
      <color rgb="FFFFCC00"/>
      <color rgb="FFFF00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keting%202025\6.%20Projetos%20e%20Propostas%20Comerciais\3.%20Grupo%20Parana&#237;ba\1%20-%20Janeiro\09.25%20-%20Cical%20Nissan\Cronograma%20Cical%20Niss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VEREIRO  "/>
      <sheetName val="MARÇO"/>
      <sheetName val="ABRIL"/>
      <sheetName val="Dados "/>
    </sheetNames>
    <sheetDataSet>
      <sheetData sheetId="0">
        <row r="11">
          <cell r="C11" t="str">
            <v>Balanço Geral</v>
          </cell>
        </row>
        <row r="12">
          <cell r="C12" t="str">
            <v>Cidade Alerta</v>
          </cell>
        </row>
        <row r="13">
          <cell r="C13" t="str">
            <v>Cidade Alerta Minas</v>
          </cell>
        </row>
        <row r="14">
          <cell r="C14" t="str">
            <v>Hoje em Dia</v>
          </cell>
        </row>
        <row r="15">
          <cell r="C15" t="str">
            <v>Jornal da Record</v>
          </cell>
        </row>
        <row r="16">
          <cell r="C16" t="str">
            <v>Jornal Paranaíba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59"/>
  <sheetViews>
    <sheetView showGridLines="0" zoomScale="80" zoomScaleNormal="80" workbookViewId="0">
      <selection activeCell="BA69" sqref="BA69"/>
    </sheetView>
  </sheetViews>
  <sheetFormatPr defaultColWidth="9.140625" defaultRowHeight="12.75" x14ac:dyDescent="0.2"/>
  <cols>
    <col min="1" max="1" width="60.42578125" style="1" bestFit="1" customWidth="1"/>
    <col min="2" max="2" width="38.85546875" style="1" customWidth="1"/>
    <col min="3" max="3" width="36.28515625" style="1" customWidth="1"/>
    <col min="4" max="4" width="9" style="1" bestFit="1" customWidth="1"/>
    <col min="5" max="6" width="4.85546875" style="1" hidden="1" customWidth="1"/>
    <col min="7" max="7" width="5" style="1" hidden="1" customWidth="1"/>
    <col min="8" max="8" width="4.28515625" style="1" hidden="1" customWidth="1"/>
    <col min="9" max="9" width="4.7109375" style="1" hidden="1" customWidth="1"/>
    <col min="10" max="18" width="5.5703125" style="1" hidden="1" customWidth="1"/>
    <col min="19" max="19" width="4.140625" style="1" hidden="1" customWidth="1"/>
    <col min="20" max="20" width="5.28515625" style="1" hidden="1" customWidth="1"/>
    <col min="21" max="21" width="5.85546875" style="1" hidden="1" customWidth="1"/>
    <col min="22" max="22" width="5" style="1" hidden="1" customWidth="1"/>
    <col min="23" max="26" width="4.7109375" style="1" hidden="1" customWidth="1"/>
    <col min="27" max="27" width="4.85546875" style="1" hidden="1" customWidth="1"/>
    <col min="28" max="28" width="5.140625" style="1" hidden="1" customWidth="1"/>
    <col min="29" max="39" width="5.85546875" style="1" hidden="1" customWidth="1"/>
    <col min="40" max="41" width="5.85546875" style="1" customWidth="1"/>
    <col min="42" max="42" width="5" style="1" customWidth="1"/>
    <col min="43" max="43" width="5.5703125" style="1" customWidth="1"/>
    <col min="44" max="44" width="4.7109375" style="1" customWidth="1"/>
    <col min="45" max="45" width="4.85546875" style="1" customWidth="1"/>
    <col min="46" max="53" width="5.140625" style="1" customWidth="1"/>
    <col min="54" max="54" width="13.7109375" style="1" bestFit="1" customWidth="1"/>
    <col min="55" max="55" width="21.5703125" style="1" hidden="1" customWidth="1"/>
    <col min="56" max="56" width="12.7109375" style="17" hidden="1" customWidth="1"/>
    <col min="57" max="57" width="17" style="1" hidden="1" customWidth="1"/>
    <col min="58" max="58" width="19.28515625" style="1" hidden="1" customWidth="1"/>
    <col min="59" max="59" width="12.7109375" style="1" hidden="1" customWidth="1"/>
    <col min="60" max="60" width="23.140625" style="1" hidden="1" customWidth="1"/>
    <col min="61" max="61" width="32" style="1" hidden="1" customWidth="1"/>
    <col min="62" max="63" width="9.140625" style="1"/>
    <col min="64" max="64" width="14.85546875" style="1" bestFit="1" customWidth="1"/>
    <col min="65" max="16384" width="9.140625" style="1"/>
  </cols>
  <sheetData>
    <row r="1" spans="1:61" ht="31.9" customHeight="1" x14ac:dyDescent="0.2">
      <c r="A1" s="82" t="s">
        <v>109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</row>
    <row r="2" spans="1:61" ht="27.6" customHeight="1" x14ac:dyDescent="0.2">
      <c r="A2" s="83" t="s">
        <v>0</v>
      </c>
      <c r="B2" s="83" t="s">
        <v>1</v>
      </c>
      <c r="C2" s="83" t="s">
        <v>4</v>
      </c>
      <c r="D2" s="85" t="s">
        <v>3</v>
      </c>
      <c r="E2" s="87" t="s">
        <v>61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 t="s">
        <v>62</v>
      </c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1" t="s">
        <v>64</v>
      </c>
      <c r="AV2" s="90"/>
      <c r="AW2" s="90"/>
      <c r="AX2" s="90"/>
      <c r="AY2" s="90"/>
      <c r="AZ2" s="90"/>
      <c r="BA2" s="90"/>
      <c r="BB2" s="92"/>
      <c r="BC2" s="92"/>
      <c r="BD2" s="92"/>
      <c r="BE2" s="92"/>
      <c r="BF2" s="92"/>
      <c r="BG2" s="92"/>
      <c r="BH2" s="92"/>
      <c r="BI2" s="92"/>
    </row>
    <row r="3" spans="1:61" ht="6.6" hidden="1" customHeight="1" x14ac:dyDescent="0.2">
      <c r="A3" s="84"/>
      <c r="B3" s="84"/>
      <c r="C3" s="84"/>
      <c r="D3" s="8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93" t="s">
        <v>2</v>
      </c>
      <c r="BC3" s="68" t="s">
        <v>10</v>
      </c>
      <c r="BD3" s="68" t="s">
        <v>11</v>
      </c>
      <c r="BE3" s="68" t="s">
        <v>12</v>
      </c>
      <c r="BF3" s="80" t="s">
        <v>13</v>
      </c>
      <c r="BG3" s="80" t="s">
        <v>14</v>
      </c>
      <c r="BH3" s="68" t="s">
        <v>15</v>
      </c>
      <c r="BI3" s="68" t="s">
        <v>16</v>
      </c>
    </row>
    <row r="4" spans="1:61" ht="17.45" hidden="1" customHeight="1" x14ac:dyDescent="0.35">
      <c r="A4" s="84"/>
      <c r="B4" s="84"/>
      <c r="C4" s="84"/>
      <c r="D4" s="86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95" t="s">
        <v>52</v>
      </c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7"/>
      <c r="AV4" s="97"/>
      <c r="AW4" s="97"/>
      <c r="AX4" s="97"/>
      <c r="AY4" s="97"/>
      <c r="AZ4" s="97"/>
      <c r="BA4" s="97"/>
      <c r="BB4" s="94"/>
      <c r="BC4" s="69"/>
      <c r="BD4" s="69"/>
      <c r="BE4" s="69"/>
      <c r="BF4" s="81"/>
      <c r="BG4" s="81"/>
      <c r="BH4" s="69"/>
      <c r="BI4" s="69"/>
    </row>
    <row r="5" spans="1:61" s="19" customFormat="1" ht="17.45" hidden="1" customHeight="1" x14ac:dyDescent="0.25">
      <c r="A5" s="84"/>
      <c r="B5" s="84"/>
      <c r="C5" s="84"/>
      <c r="D5" s="86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20">
        <v>1</v>
      </c>
      <c r="T5" s="21">
        <v>2</v>
      </c>
      <c r="U5" s="21">
        <v>3</v>
      </c>
      <c r="V5" s="21">
        <v>4</v>
      </c>
      <c r="W5" s="21">
        <v>5</v>
      </c>
      <c r="X5" s="21"/>
      <c r="Y5" s="21"/>
      <c r="Z5" s="21">
        <v>7</v>
      </c>
      <c r="AA5" s="21">
        <v>8</v>
      </c>
      <c r="AB5" s="21">
        <v>9</v>
      </c>
      <c r="AC5" s="21">
        <v>10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32">
        <v>11</v>
      </c>
      <c r="AQ5" s="32">
        <v>13</v>
      </c>
      <c r="AR5" s="32">
        <v>14</v>
      </c>
      <c r="AS5" s="32">
        <v>15</v>
      </c>
      <c r="AT5" s="32">
        <v>16</v>
      </c>
      <c r="AU5" s="36"/>
      <c r="AV5" s="36"/>
      <c r="AW5" s="36"/>
      <c r="AX5" s="36"/>
      <c r="AY5" s="36"/>
      <c r="AZ5" s="36"/>
      <c r="BA5" s="36"/>
      <c r="BB5" s="94"/>
      <c r="BC5" s="69"/>
      <c r="BD5" s="69"/>
      <c r="BE5" s="69"/>
      <c r="BF5" s="81"/>
      <c r="BG5" s="81"/>
      <c r="BH5" s="69"/>
      <c r="BI5" s="69"/>
    </row>
    <row r="6" spans="1:61" s="19" customFormat="1" ht="16.899999999999999" hidden="1" customHeight="1" x14ac:dyDescent="0.25">
      <c r="A6" s="84"/>
      <c r="B6" s="84"/>
      <c r="C6" s="84"/>
      <c r="D6" s="86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 t="s">
        <v>47</v>
      </c>
      <c r="T6" s="41" t="s">
        <v>48</v>
      </c>
      <c r="U6" s="41" t="s">
        <v>49</v>
      </c>
      <c r="V6" s="41" t="s">
        <v>50</v>
      </c>
      <c r="W6" s="41" t="s">
        <v>51</v>
      </c>
      <c r="X6" s="41"/>
      <c r="Y6" s="41"/>
      <c r="Z6" s="41" t="s">
        <v>46</v>
      </c>
      <c r="AA6" s="41" t="s">
        <v>47</v>
      </c>
      <c r="AB6" s="41" t="s">
        <v>48</v>
      </c>
      <c r="AC6" s="41" t="s">
        <v>49</v>
      </c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37" t="s">
        <v>50</v>
      </c>
      <c r="AQ6" s="37" t="s">
        <v>45</v>
      </c>
      <c r="AR6" s="37" t="s">
        <v>46</v>
      </c>
      <c r="AS6" s="37" t="s">
        <v>47</v>
      </c>
      <c r="AT6" s="37" t="s">
        <v>48</v>
      </c>
      <c r="AU6" s="37"/>
      <c r="AV6" s="37"/>
      <c r="AW6" s="37"/>
      <c r="AX6" s="37"/>
      <c r="AY6" s="37"/>
      <c r="AZ6" s="37"/>
      <c r="BA6" s="37"/>
      <c r="BB6" s="94"/>
      <c r="BC6" s="69"/>
      <c r="BD6" s="69"/>
      <c r="BE6" s="69"/>
      <c r="BF6" s="81"/>
      <c r="BG6" s="81"/>
      <c r="BH6" s="69"/>
      <c r="BI6" s="69"/>
    </row>
    <row r="7" spans="1:61" s="19" customFormat="1" ht="16.899999999999999" customHeight="1" x14ac:dyDescent="0.25">
      <c r="A7" s="84"/>
      <c r="B7" s="84"/>
      <c r="C7" s="84"/>
      <c r="D7" s="86"/>
      <c r="E7" s="98" t="s">
        <v>59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 t="s">
        <v>58</v>
      </c>
      <c r="T7" s="99"/>
      <c r="U7" s="99"/>
      <c r="V7" s="99"/>
      <c r="W7" s="99"/>
      <c r="X7" s="99"/>
      <c r="Y7" s="100"/>
      <c r="Z7" s="101" t="s">
        <v>63</v>
      </c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 t="s">
        <v>91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5"/>
      <c r="BB7" s="94"/>
      <c r="BC7" s="69"/>
      <c r="BD7" s="69"/>
      <c r="BE7" s="69"/>
      <c r="BF7" s="81"/>
      <c r="BG7" s="81"/>
      <c r="BH7" s="69"/>
      <c r="BI7" s="69"/>
    </row>
    <row r="8" spans="1:61" s="19" customFormat="1" ht="16.899999999999999" customHeight="1" x14ac:dyDescent="0.25">
      <c r="A8" s="84"/>
      <c r="B8" s="84"/>
      <c r="C8" s="84"/>
      <c r="D8" s="86"/>
      <c r="E8" s="43" t="s">
        <v>50</v>
      </c>
      <c r="F8" s="43" t="s">
        <v>51</v>
      </c>
      <c r="G8" s="43" t="s">
        <v>45</v>
      </c>
      <c r="H8" s="43" t="s">
        <v>46</v>
      </c>
      <c r="I8" s="43" t="s">
        <v>47</v>
      </c>
      <c r="J8" s="43" t="s">
        <v>54</v>
      </c>
      <c r="K8" s="43" t="s">
        <v>49</v>
      </c>
      <c r="L8" s="43" t="s">
        <v>50</v>
      </c>
      <c r="M8" s="43" t="s">
        <v>51</v>
      </c>
      <c r="N8" s="43" t="s">
        <v>45</v>
      </c>
      <c r="O8" s="43" t="s">
        <v>46</v>
      </c>
      <c r="P8" s="43" t="s">
        <v>47</v>
      </c>
      <c r="Q8" s="43" t="s">
        <v>48</v>
      </c>
      <c r="R8" s="43" t="s">
        <v>49</v>
      </c>
      <c r="S8" s="43" t="s">
        <v>50</v>
      </c>
      <c r="T8" s="43" t="s">
        <v>51</v>
      </c>
      <c r="U8" s="43" t="s">
        <v>45</v>
      </c>
      <c r="V8" s="43" t="s">
        <v>46</v>
      </c>
      <c r="W8" s="43" t="s">
        <v>47</v>
      </c>
      <c r="X8" s="43" t="s">
        <v>48</v>
      </c>
      <c r="Y8" s="43" t="s">
        <v>49</v>
      </c>
      <c r="Z8" s="43" t="s">
        <v>50</v>
      </c>
      <c r="AA8" s="43" t="s">
        <v>51</v>
      </c>
      <c r="AB8" s="43" t="s">
        <v>45</v>
      </c>
      <c r="AC8" s="43" t="s">
        <v>46</v>
      </c>
      <c r="AD8" s="43" t="s">
        <v>47</v>
      </c>
      <c r="AE8" s="43" t="s">
        <v>48</v>
      </c>
      <c r="AF8" s="43" t="s">
        <v>49</v>
      </c>
      <c r="AG8" s="43" t="s">
        <v>50</v>
      </c>
      <c r="AH8" s="43" t="s">
        <v>51</v>
      </c>
      <c r="AI8" s="43" t="s">
        <v>45</v>
      </c>
      <c r="AJ8" s="43" t="s">
        <v>46</v>
      </c>
      <c r="AK8" s="43" t="s">
        <v>47</v>
      </c>
      <c r="AL8" s="43" t="s">
        <v>48</v>
      </c>
      <c r="AM8" s="43" t="s">
        <v>49</v>
      </c>
      <c r="AN8" s="43" t="s">
        <v>50</v>
      </c>
      <c r="AO8" s="43" t="s">
        <v>51</v>
      </c>
      <c r="AP8" s="43" t="s">
        <v>45</v>
      </c>
      <c r="AQ8" s="43" t="s">
        <v>46</v>
      </c>
      <c r="AR8" s="43" t="s">
        <v>47</v>
      </c>
      <c r="AS8" s="43" t="s">
        <v>48</v>
      </c>
      <c r="AT8" s="43" t="s">
        <v>49</v>
      </c>
      <c r="AU8" s="43" t="s">
        <v>50</v>
      </c>
      <c r="AV8" s="43" t="s">
        <v>51</v>
      </c>
      <c r="AW8" s="43" t="s">
        <v>45</v>
      </c>
      <c r="AX8" s="43" t="s">
        <v>46</v>
      </c>
      <c r="AY8" s="43" t="s">
        <v>47</v>
      </c>
      <c r="AZ8" s="43" t="s">
        <v>48</v>
      </c>
      <c r="BA8" s="43" t="s">
        <v>49</v>
      </c>
      <c r="BB8" s="94"/>
      <c r="BC8" s="69"/>
      <c r="BD8" s="69"/>
      <c r="BE8" s="69"/>
      <c r="BF8" s="81"/>
      <c r="BG8" s="81"/>
      <c r="BH8" s="69"/>
      <c r="BI8" s="69"/>
    </row>
    <row r="9" spans="1:61" s="18" customFormat="1" ht="18" x14ac:dyDescent="0.3">
      <c r="A9" s="39" t="s">
        <v>44</v>
      </c>
      <c r="B9" s="34"/>
      <c r="C9" s="34"/>
      <c r="D9" s="34"/>
      <c r="E9" s="42">
        <v>21</v>
      </c>
      <c r="F9" s="42">
        <v>22</v>
      </c>
      <c r="G9" s="42">
        <v>23</v>
      </c>
      <c r="H9" s="42">
        <v>24</v>
      </c>
      <c r="I9" s="42">
        <v>25</v>
      </c>
      <c r="J9" s="42">
        <v>26</v>
      </c>
      <c r="K9" s="42">
        <v>27</v>
      </c>
      <c r="L9" s="42">
        <v>28</v>
      </c>
      <c r="M9" s="42">
        <v>29</v>
      </c>
      <c r="N9" s="42">
        <v>30</v>
      </c>
      <c r="O9" s="42">
        <v>31</v>
      </c>
      <c r="P9" s="42">
        <v>1</v>
      </c>
      <c r="Q9" s="42">
        <v>2</v>
      </c>
      <c r="R9" s="42">
        <v>3</v>
      </c>
      <c r="S9" s="42">
        <v>4</v>
      </c>
      <c r="T9" s="42">
        <v>5</v>
      </c>
      <c r="U9" s="42">
        <v>6</v>
      </c>
      <c r="V9" s="42">
        <v>7</v>
      </c>
      <c r="W9" s="42">
        <v>8</v>
      </c>
      <c r="X9" s="42">
        <v>9</v>
      </c>
      <c r="Y9" s="42">
        <v>10</v>
      </c>
      <c r="Z9" s="42">
        <v>11</v>
      </c>
      <c r="AA9" s="42">
        <v>12</v>
      </c>
      <c r="AB9" s="42">
        <v>13</v>
      </c>
      <c r="AC9" s="42">
        <v>14</v>
      </c>
      <c r="AD9" s="42">
        <v>15</v>
      </c>
      <c r="AE9" s="42">
        <v>16</v>
      </c>
      <c r="AF9" s="42">
        <v>17</v>
      </c>
      <c r="AG9" s="42">
        <v>18</v>
      </c>
      <c r="AH9" s="42">
        <v>19</v>
      </c>
      <c r="AI9" s="42">
        <v>20</v>
      </c>
      <c r="AJ9" s="42">
        <v>21</v>
      </c>
      <c r="AK9" s="42">
        <v>22</v>
      </c>
      <c r="AL9" s="42">
        <v>23</v>
      </c>
      <c r="AM9" s="42">
        <v>24</v>
      </c>
      <c r="AN9" s="42">
        <v>25</v>
      </c>
      <c r="AO9" s="42">
        <v>26</v>
      </c>
      <c r="AP9" s="42">
        <v>27</v>
      </c>
      <c r="AQ9" s="42">
        <v>28</v>
      </c>
      <c r="AR9" s="42">
        <v>29</v>
      </c>
      <c r="AS9" s="42">
        <v>30</v>
      </c>
      <c r="AT9" s="42">
        <v>31</v>
      </c>
      <c r="AU9" s="42">
        <v>1</v>
      </c>
      <c r="AV9" s="42">
        <v>2</v>
      </c>
      <c r="AW9" s="42">
        <v>3</v>
      </c>
      <c r="AX9" s="42">
        <v>4</v>
      </c>
      <c r="AY9" s="42">
        <v>5</v>
      </c>
      <c r="AZ9" s="42">
        <v>6</v>
      </c>
      <c r="BA9" s="42">
        <v>7</v>
      </c>
      <c r="BB9" s="35"/>
      <c r="BC9" s="29"/>
      <c r="BD9" s="30"/>
      <c r="BE9" s="26"/>
      <c r="BF9" s="27"/>
      <c r="BG9" s="28"/>
      <c r="BH9" s="26"/>
      <c r="BI9" s="31"/>
    </row>
    <row r="10" spans="1:61" ht="15" hidden="1" x14ac:dyDescent="0.3">
      <c r="A10" s="47" t="s">
        <v>99</v>
      </c>
      <c r="B10" s="48" t="s">
        <v>68</v>
      </c>
      <c r="C10" s="48" t="s">
        <v>56</v>
      </c>
      <c r="D10" s="38" t="s">
        <v>5</v>
      </c>
      <c r="E10" s="38">
        <v>1</v>
      </c>
      <c r="F10" s="38"/>
      <c r="G10" s="38">
        <v>1</v>
      </c>
      <c r="H10" s="38"/>
      <c r="I10" s="38"/>
      <c r="J10" s="38"/>
      <c r="K10" s="38"/>
      <c r="L10" s="38"/>
      <c r="M10" s="38"/>
      <c r="N10" s="38">
        <v>1</v>
      </c>
      <c r="O10" s="38"/>
      <c r="P10" s="38"/>
      <c r="Q10" s="38"/>
      <c r="R10" s="38"/>
      <c r="S10" s="38">
        <v>1</v>
      </c>
      <c r="T10" s="38"/>
      <c r="U10" s="38">
        <v>1</v>
      </c>
      <c r="V10" s="38"/>
      <c r="W10" s="38"/>
      <c r="X10" s="38"/>
      <c r="Y10" s="38"/>
      <c r="Z10" s="38">
        <v>1</v>
      </c>
      <c r="AA10" s="38"/>
      <c r="AB10" s="38"/>
      <c r="AC10" s="38"/>
      <c r="AD10" s="38"/>
      <c r="AE10" s="38"/>
      <c r="AF10" s="38"/>
      <c r="AG10" s="38"/>
      <c r="AH10" s="38">
        <v>1</v>
      </c>
      <c r="AI10" s="38"/>
      <c r="AJ10" s="38"/>
      <c r="AK10" s="38"/>
      <c r="AL10" s="33"/>
      <c r="AM10" s="33"/>
      <c r="AN10" s="38">
        <v>1</v>
      </c>
      <c r="AO10" s="38"/>
      <c r="AP10" s="38"/>
      <c r="AQ10" s="38"/>
      <c r="AR10" s="38"/>
      <c r="AS10" s="38"/>
      <c r="AT10" s="38"/>
      <c r="AU10" s="38">
        <v>1</v>
      </c>
      <c r="AV10" s="38"/>
      <c r="AW10" s="38"/>
      <c r="AX10" s="38"/>
      <c r="AY10" s="38"/>
      <c r="AZ10" s="33"/>
      <c r="BA10" s="33"/>
      <c r="BB10" s="49">
        <f>SUM(E10:BA10)</f>
        <v>9</v>
      </c>
      <c r="BC10" s="11">
        <v>1688</v>
      </c>
      <c r="BD10" s="23">
        <v>1</v>
      </c>
      <c r="BE10" s="11">
        <v>1688</v>
      </c>
      <c r="BF10" s="24">
        <f>BE10*BB10</f>
        <v>15192</v>
      </c>
      <c r="BG10" s="25">
        <v>0.978124585072773</v>
      </c>
      <c r="BH10" s="22">
        <f t="shared" ref="BH10:BH50" si="0">BF10-(BF10*BG10)</f>
        <v>332.33130357443224</v>
      </c>
      <c r="BI10" s="73">
        <f>SUM(BH10:BH28)</f>
        <v>12185.131124423688</v>
      </c>
    </row>
    <row r="11" spans="1:61" ht="15" hidden="1" x14ac:dyDescent="0.3">
      <c r="A11" s="47" t="s">
        <v>99</v>
      </c>
      <c r="B11" s="48" t="s">
        <v>68</v>
      </c>
      <c r="C11" s="48" t="str">
        <f>'[1]FEVEREIRO  '!C11</f>
        <v>Balanço Geral</v>
      </c>
      <c r="D11" s="38" t="s">
        <v>5</v>
      </c>
      <c r="E11" s="38"/>
      <c r="F11" s="38">
        <v>1</v>
      </c>
      <c r="G11" s="38"/>
      <c r="H11" s="38"/>
      <c r="I11" s="38"/>
      <c r="J11" s="38"/>
      <c r="K11" s="38"/>
      <c r="L11" s="38"/>
      <c r="M11" s="38"/>
      <c r="N11" s="38"/>
      <c r="O11" s="38">
        <v>1</v>
      </c>
      <c r="P11" s="38"/>
      <c r="Q11" s="38"/>
      <c r="R11" s="38"/>
      <c r="S11" s="38"/>
      <c r="T11" s="38">
        <v>1</v>
      </c>
      <c r="U11" s="38"/>
      <c r="V11" s="38"/>
      <c r="W11" s="38">
        <v>1</v>
      </c>
      <c r="X11" s="38"/>
      <c r="Y11" s="38"/>
      <c r="Z11" s="38"/>
      <c r="AA11" s="38">
        <v>1</v>
      </c>
      <c r="AB11" s="38"/>
      <c r="AC11" s="38"/>
      <c r="AD11" s="38">
        <v>1</v>
      </c>
      <c r="AE11" s="38"/>
      <c r="AF11" s="38"/>
      <c r="AG11" s="38">
        <v>1</v>
      </c>
      <c r="AH11" s="38"/>
      <c r="AI11" s="38"/>
      <c r="AJ11" s="38"/>
      <c r="AK11" s="38"/>
      <c r="AL11" s="38"/>
      <c r="AM11" s="38"/>
      <c r="AN11" s="38"/>
      <c r="AO11" s="38"/>
      <c r="AP11" s="38">
        <v>1</v>
      </c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49">
        <f t="shared" ref="BB11:BB28" si="1">SUM(E11:BA11)</f>
        <v>8</v>
      </c>
      <c r="BC11" s="11">
        <v>2925</v>
      </c>
      <c r="BD11" s="23">
        <v>1</v>
      </c>
      <c r="BE11" s="11">
        <v>2925</v>
      </c>
      <c r="BF11" s="24">
        <f t="shared" ref="BF11:BF28" si="2">BE11*BB11</f>
        <v>23400</v>
      </c>
      <c r="BG11" s="25">
        <v>0.978124585072773</v>
      </c>
      <c r="BH11" s="22">
        <f t="shared" si="0"/>
        <v>511.88470929711184</v>
      </c>
      <c r="BI11" s="73"/>
    </row>
    <row r="12" spans="1:61" ht="15" hidden="1" x14ac:dyDescent="0.3">
      <c r="A12" s="47" t="s">
        <v>99</v>
      </c>
      <c r="B12" s="48" t="s">
        <v>68</v>
      </c>
      <c r="C12" s="48" t="s">
        <v>66</v>
      </c>
      <c r="D12" s="38" t="s">
        <v>5</v>
      </c>
      <c r="E12" s="38"/>
      <c r="F12" s="38"/>
      <c r="G12" s="38"/>
      <c r="H12" s="38"/>
      <c r="I12" s="38"/>
      <c r="J12" s="38">
        <v>1</v>
      </c>
      <c r="K12" s="38"/>
      <c r="L12" s="38"/>
      <c r="M12" s="38"/>
      <c r="N12" s="38"/>
      <c r="O12" s="38"/>
      <c r="P12" s="38"/>
      <c r="Q12" s="38">
        <v>1</v>
      </c>
      <c r="R12" s="38"/>
      <c r="S12" s="38"/>
      <c r="T12" s="38"/>
      <c r="U12" s="38"/>
      <c r="V12" s="38"/>
      <c r="W12" s="38"/>
      <c r="X12" s="38">
        <v>1</v>
      </c>
      <c r="Y12" s="38"/>
      <c r="Z12" s="38"/>
      <c r="AA12" s="38"/>
      <c r="AB12" s="38"/>
      <c r="AC12" s="38"/>
      <c r="AD12" s="38"/>
      <c r="AE12" s="38">
        <v>1</v>
      </c>
      <c r="AF12" s="38"/>
      <c r="AG12" s="38"/>
      <c r="AH12" s="38"/>
      <c r="AI12" s="38"/>
      <c r="AJ12" s="38"/>
      <c r="AK12" s="38"/>
      <c r="AL12" s="38">
        <v>1</v>
      </c>
      <c r="AM12" s="38"/>
      <c r="AN12" s="38"/>
      <c r="AO12" s="38"/>
      <c r="AP12" s="38"/>
      <c r="AQ12" s="38"/>
      <c r="AR12" s="38"/>
      <c r="AS12" s="38">
        <v>1</v>
      </c>
      <c r="AT12" s="38"/>
      <c r="AU12" s="38"/>
      <c r="AV12" s="38"/>
      <c r="AW12" s="38"/>
      <c r="AX12" s="38"/>
      <c r="AY12" s="38"/>
      <c r="AZ12" s="38">
        <v>1</v>
      </c>
      <c r="BA12" s="38"/>
      <c r="BB12" s="49">
        <f t="shared" si="1"/>
        <v>7</v>
      </c>
      <c r="BC12" s="11">
        <v>1814</v>
      </c>
      <c r="BD12" s="23">
        <v>1</v>
      </c>
      <c r="BE12" s="11">
        <v>1814</v>
      </c>
      <c r="BF12" s="24">
        <f t="shared" si="2"/>
        <v>12698</v>
      </c>
      <c r="BG12" s="25">
        <v>0.978124585072773</v>
      </c>
      <c r="BH12" s="22">
        <f t="shared" si="0"/>
        <v>277.77401874592761</v>
      </c>
      <c r="BI12" s="73"/>
    </row>
    <row r="13" spans="1:61" ht="15" hidden="1" x14ac:dyDescent="0.3">
      <c r="A13" s="47" t="s">
        <v>99</v>
      </c>
      <c r="B13" s="48" t="s">
        <v>68</v>
      </c>
      <c r="C13" s="48" t="s">
        <v>57</v>
      </c>
      <c r="D13" s="38" t="s">
        <v>5</v>
      </c>
      <c r="E13" s="38"/>
      <c r="F13" s="38"/>
      <c r="G13" s="38"/>
      <c r="H13" s="38"/>
      <c r="I13" s="38">
        <v>1</v>
      </c>
      <c r="J13" s="38"/>
      <c r="K13" s="38"/>
      <c r="L13" s="38">
        <v>1</v>
      </c>
      <c r="M13" s="38"/>
      <c r="N13" s="38"/>
      <c r="O13" s="38"/>
      <c r="P13" s="38">
        <v>1</v>
      </c>
      <c r="Q13" s="38"/>
      <c r="R13" s="38"/>
      <c r="S13" s="38"/>
      <c r="T13" s="38"/>
      <c r="U13" s="38">
        <v>1</v>
      </c>
      <c r="V13" s="38"/>
      <c r="W13" s="38"/>
      <c r="X13" s="38"/>
      <c r="Y13" s="38"/>
      <c r="Z13" s="38">
        <v>1</v>
      </c>
      <c r="AA13" s="38"/>
      <c r="AB13" s="38"/>
      <c r="AC13" s="38"/>
      <c r="AD13" s="38"/>
      <c r="AE13" s="38"/>
      <c r="AF13" s="38"/>
      <c r="AG13" s="38"/>
      <c r="AH13" s="38"/>
      <c r="AI13" s="38">
        <v>1</v>
      </c>
      <c r="AJ13" s="38"/>
      <c r="AK13" s="38"/>
      <c r="AL13" s="38"/>
      <c r="AM13" s="38"/>
      <c r="AN13" s="38">
        <v>1</v>
      </c>
      <c r="AO13" s="38"/>
      <c r="AP13" s="38"/>
      <c r="AQ13" s="38"/>
      <c r="AR13" s="38"/>
      <c r="AS13" s="38"/>
      <c r="AT13" s="38"/>
      <c r="AU13" s="38">
        <v>1</v>
      </c>
      <c r="AV13" s="38"/>
      <c r="AW13" s="38"/>
      <c r="AX13" s="38"/>
      <c r="AY13" s="38"/>
      <c r="AZ13" s="38"/>
      <c r="BA13" s="38"/>
      <c r="BB13" s="49">
        <f t="shared" si="1"/>
        <v>8</v>
      </c>
      <c r="BC13" s="11">
        <v>1747</v>
      </c>
      <c r="BD13" s="23">
        <v>1</v>
      </c>
      <c r="BE13" s="11">
        <v>1747</v>
      </c>
      <c r="BF13" s="24">
        <f t="shared" si="2"/>
        <v>13976</v>
      </c>
      <c r="BG13" s="25">
        <v>0.978124585072773</v>
      </c>
      <c r="BH13" s="22">
        <f t="shared" si="0"/>
        <v>305.73079902292375</v>
      </c>
      <c r="BI13" s="73"/>
    </row>
    <row r="14" spans="1:61" ht="15" hidden="1" x14ac:dyDescent="0.3">
      <c r="A14" s="47" t="s">
        <v>99</v>
      </c>
      <c r="B14" s="48" t="s">
        <v>68</v>
      </c>
      <c r="C14" s="48" t="s">
        <v>67</v>
      </c>
      <c r="D14" s="38" t="s">
        <v>5</v>
      </c>
      <c r="E14" s="38"/>
      <c r="F14" s="38">
        <v>1</v>
      </c>
      <c r="G14" s="38"/>
      <c r="H14" s="38"/>
      <c r="I14" s="38"/>
      <c r="J14" s="38"/>
      <c r="K14" s="38"/>
      <c r="L14" s="38"/>
      <c r="M14" s="38"/>
      <c r="N14" s="38"/>
      <c r="O14" s="38">
        <v>1</v>
      </c>
      <c r="P14" s="38"/>
      <c r="Q14" s="38"/>
      <c r="R14" s="38"/>
      <c r="S14" s="38"/>
      <c r="T14" s="38">
        <v>1</v>
      </c>
      <c r="U14" s="38"/>
      <c r="V14" s="38"/>
      <c r="W14" s="38"/>
      <c r="X14" s="38"/>
      <c r="Y14" s="38"/>
      <c r="Z14" s="38"/>
      <c r="AA14" s="38"/>
      <c r="AB14" s="38"/>
      <c r="AC14" s="38"/>
      <c r="AD14" s="38">
        <v>1</v>
      </c>
      <c r="AE14" s="38"/>
      <c r="AF14" s="38"/>
      <c r="AG14" s="38"/>
      <c r="AH14" s="38">
        <v>1</v>
      </c>
      <c r="AI14" s="38"/>
      <c r="AJ14" s="38"/>
      <c r="AK14" s="38">
        <v>1</v>
      </c>
      <c r="AL14" s="38"/>
      <c r="AM14" s="38"/>
      <c r="AN14" s="38"/>
      <c r="AO14" s="38"/>
      <c r="AP14" s="38"/>
      <c r="AQ14" s="38">
        <v>1</v>
      </c>
      <c r="AR14" s="38"/>
      <c r="AS14" s="38"/>
      <c r="AT14" s="38"/>
      <c r="AU14" s="38"/>
      <c r="AV14" s="38">
        <v>1</v>
      </c>
      <c r="AW14" s="38"/>
      <c r="AX14" s="38"/>
      <c r="AY14" s="38"/>
      <c r="AZ14" s="38"/>
      <c r="BA14" s="38"/>
      <c r="BB14" s="49">
        <f t="shared" si="1"/>
        <v>8</v>
      </c>
      <c r="BC14" s="11">
        <v>1747</v>
      </c>
      <c r="BD14" s="23">
        <v>1</v>
      </c>
      <c r="BE14" s="11">
        <v>1747</v>
      </c>
      <c r="BF14" s="24">
        <f t="shared" si="2"/>
        <v>13976</v>
      </c>
      <c r="BG14" s="25">
        <v>0.978124585072773</v>
      </c>
      <c r="BH14" s="22">
        <f t="shared" si="0"/>
        <v>305.73079902292375</v>
      </c>
      <c r="BI14" s="73"/>
    </row>
    <row r="15" spans="1:61" ht="15" hidden="1" x14ac:dyDescent="0.3">
      <c r="A15" s="47" t="s">
        <v>99</v>
      </c>
      <c r="B15" s="48" t="s">
        <v>68</v>
      </c>
      <c r="C15" s="48" t="str">
        <f>'[1]FEVEREIRO  '!C12</f>
        <v>Cidade Alerta</v>
      </c>
      <c r="D15" s="38" t="s">
        <v>5</v>
      </c>
      <c r="E15" s="38">
        <v>1</v>
      </c>
      <c r="F15" s="38"/>
      <c r="G15" s="38"/>
      <c r="H15" s="38">
        <v>1</v>
      </c>
      <c r="I15" s="38"/>
      <c r="J15" s="38"/>
      <c r="K15" s="38"/>
      <c r="L15" s="38">
        <v>1</v>
      </c>
      <c r="M15" s="38"/>
      <c r="N15" s="38"/>
      <c r="O15" s="38"/>
      <c r="P15" s="38"/>
      <c r="Q15" s="38"/>
      <c r="R15" s="38"/>
      <c r="S15" s="38">
        <v>1</v>
      </c>
      <c r="T15" s="38"/>
      <c r="U15" s="38"/>
      <c r="V15" s="38">
        <v>1</v>
      </c>
      <c r="W15" s="38"/>
      <c r="X15" s="38"/>
      <c r="Y15" s="38"/>
      <c r="Z15" s="38"/>
      <c r="AA15" s="38">
        <v>1</v>
      </c>
      <c r="AB15" s="38"/>
      <c r="AC15" s="38"/>
      <c r="AD15" s="38"/>
      <c r="AE15" s="38"/>
      <c r="AF15" s="38"/>
      <c r="AG15" s="38"/>
      <c r="AH15" s="38"/>
      <c r="AI15" s="38"/>
      <c r="AJ15" s="38">
        <v>1</v>
      </c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>
        <v>1</v>
      </c>
      <c r="AY15" s="38"/>
      <c r="AZ15" s="33"/>
      <c r="BA15" s="33"/>
      <c r="BB15" s="49">
        <f t="shared" si="1"/>
        <v>8</v>
      </c>
      <c r="BC15" s="11">
        <v>1990</v>
      </c>
      <c r="BD15" s="23">
        <v>1</v>
      </c>
      <c r="BE15" s="11">
        <v>1990</v>
      </c>
      <c r="BF15" s="24">
        <f t="shared" si="2"/>
        <v>15920</v>
      </c>
      <c r="BG15" s="25">
        <v>0.978124585072773</v>
      </c>
      <c r="BH15" s="22">
        <f t="shared" si="0"/>
        <v>348.25660564145437</v>
      </c>
      <c r="BI15" s="73"/>
    </row>
    <row r="16" spans="1:61" ht="15" hidden="1" x14ac:dyDescent="0.3">
      <c r="A16" s="47" t="s">
        <v>99</v>
      </c>
      <c r="B16" s="48" t="s">
        <v>68</v>
      </c>
      <c r="C16" s="48" t="str">
        <f>'[1]FEVEREIRO  '!C13</f>
        <v>Cidade Alerta Minas</v>
      </c>
      <c r="D16" s="38" t="s">
        <v>5</v>
      </c>
      <c r="E16" s="38"/>
      <c r="F16" s="38">
        <v>1</v>
      </c>
      <c r="G16" s="38"/>
      <c r="H16" s="38"/>
      <c r="I16" s="38"/>
      <c r="J16" s="38"/>
      <c r="K16" s="38"/>
      <c r="L16" s="38"/>
      <c r="M16" s="38"/>
      <c r="N16" s="38">
        <v>1</v>
      </c>
      <c r="O16" s="38"/>
      <c r="P16" s="38"/>
      <c r="Q16" s="38"/>
      <c r="R16" s="38"/>
      <c r="S16" s="38"/>
      <c r="T16" s="38">
        <v>1</v>
      </c>
      <c r="U16" s="38"/>
      <c r="V16" s="38"/>
      <c r="W16" s="38"/>
      <c r="X16" s="38"/>
      <c r="Y16" s="38"/>
      <c r="Z16" s="38"/>
      <c r="AA16" s="38"/>
      <c r="AB16" s="38">
        <v>1</v>
      </c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>
        <v>1</v>
      </c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3"/>
      <c r="BA16" s="33"/>
      <c r="BB16" s="49">
        <f t="shared" si="1"/>
        <v>5</v>
      </c>
      <c r="BC16" s="11">
        <v>3904</v>
      </c>
      <c r="BD16" s="23">
        <v>1</v>
      </c>
      <c r="BE16" s="11">
        <v>3904</v>
      </c>
      <c r="BF16" s="24">
        <f t="shared" si="2"/>
        <v>19520</v>
      </c>
      <c r="BG16" s="25">
        <v>0.978124585072773</v>
      </c>
      <c r="BH16" s="22">
        <f t="shared" si="0"/>
        <v>427.0080993794727</v>
      </c>
      <c r="BI16" s="73"/>
    </row>
    <row r="17" spans="1:62" ht="15" hidden="1" x14ac:dyDescent="0.3">
      <c r="A17" s="47" t="s">
        <v>99</v>
      </c>
      <c r="B17" s="48" t="s">
        <v>68</v>
      </c>
      <c r="C17" s="48" t="str">
        <f>'[1]FEVEREIRO  '!C14</f>
        <v>Hoje em Dia</v>
      </c>
      <c r="D17" s="38" t="s">
        <v>5</v>
      </c>
      <c r="E17" s="38"/>
      <c r="F17" s="38"/>
      <c r="G17" s="38">
        <v>1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>
        <v>1</v>
      </c>
      <c r="T17" s="38"/>
      <c r="U17" s="38">
        <v>1</v>
      </c>
      <c r="V17" s="38"/>
      <c r="W17" s="38"/>
      <c r="X17" s="38"/>
      <c r="Y17" s="38"/>
      <c r="Z17" s="38"/>
      <c r="AA17" s="38"/>
      <c r="AB17" s="38">
        <v>1</v>
      </c>
      <c r="AC17" s="38"/>
      <c r="AD17" s="38"/>
      <c r="AE17" s="38"/>
      <c r="AF17" s="38"/>
      <c r="AG17" s="38">
        <v>1</v>
      </c>
      <c r="AH17" s="38"/>
      <c r="AI17" s="38"/>
      <c r="AJ17" s="38"/>
      <c r="AK17" s="38"/>
      <c r="AL17" s="38"/>
      <c r="AM17" s="38"/>
      <c r="AN17" s="38">
        <v>1</v>
      </c>
      <c r="AO17" s="38"/>
      <c r="AP17" s="38">
        <v>1</v>
      </c>
      <c r="AQ17" s="38"/>
      <c r="AR17" s="38"/>
      <c r="AS17" s="38"/>
      <c r="AT17" s="38"/>
      <c r="AU17" s="38"/>
      <c r="AV17" s="38"/>
      <c r="AW17" s="38">
        <v>1</v>
      </c>
      <c r="AX17" s="38"/>
      <c r="AY17" s="38"/>
      <c r="AZ17" s="33"/>
      <c r="BA17" s="33"/>
      <c r="BB17" s="49">
        <f t="shared" si="1"/>
        <v>8</v>
      </c>
      <c r="BC17" s="11">
        <v>2031</v>
      </c>
      <c r="BD17" s="23">
        <v>1</v>
      </c>
      <c r="BE17" s="11">
        <v>2031</v>
      </c>
      <c r="BF17" s="24">
        <f t="shared" si="2"/>
        <v>16248</v>
      </c>
      <c r="BG17" s="25">
        <v>0.978124585072773</v>
      </c>
      <c r="BH17" s="22">
        <f t="shared" si="0"/>
        <v>355.43174173758416</v>
      </c>
      <c r="BI17" s="73"/>
    </row>
    <row r="18" spans="1:62" ht="15" hidden="1" x14ac:dyDescent="0.3">
      <c r="A18" s="47" t="s">
        <v>99</v>
      </c>
      <c r="B18" s="48" t="s">
        <v>68</v>
      </c>
      <c r="C18" s="48" t="str">
        <f>'[1]FEVEREIRO  '!C15</f>
        <v>Jornal da Record</v>
      </c>
      <c r="D18" s="38" t="s">
        <v>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v>1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>
        <v>1</v>
      </c>
      <c r="AI18" s="38"/>
      <c r="AJ18" s="38"/>
      <c r="AK18" s="38"/>
      <c r="AL18" s="38"/>
      <c r="AM18" s="38"/>
      <c r="AN18" s="38"/>
      <c r="AO18" s="38">
        <v>1</v>
      </c>
      <c r="AP18" s="38"/>
      <c r="AQ18" s="38"/>
      <c r="AR18" s="38"/>
      <c r="AS18" s="38"/>
      <c r="AT18" s="38"/>
      <c r="AU18" s="38"/>
      <c r="AV18" s="38"/>
      <c r="AW18" s="38"/>
      <c r="AX18" s="38"/>
      <c r="AY18" s="38">
        <v>1</v>
      </c>
      <c r="AZ18" s="33"/>
      <c r="BA18" s="33"/>
      <c r="BB18" s="49">
        <f t="shared" si="1"/>
        <v>4</v>
      </c>
      <c r="BC18" s="11">
        <v>13869</v>
      </c>
      <c r="BD18" s="23">
        <v>1</v>
      </c>
      <c r="BE18" s="11">
        <v>13869</v>
      </c>
      <c r="BF18" s="24">
        <f t="shared" si="2"/>
        <v>55476</v>
      </c>
      <c r="BG18" s="25">
        <v>0.978124585072773</v>
      </c>
      <c r="BH18" s="22">
        <f t="shared" si="0"/>
        <v>1213.5605185028471</v>
      </c>
      <c r="BI18" s="73"/>
      <c r="BJ18" s="1" t="s">
        <v>101</v>
      </c>
    </row>
    <row r="19" spans="1:62" ht="15" hidden="1" x14ac:dyDescent="0.3">
      <c r="A19" s="47" t="s">
        <v>99</v>
      </c>
      <c r="B19" s="48" t="s">
        <v>68</v>
      </c>
      <c r="C19" s="48" t="str">
        <f>'[1]FEVEREIRO  '!C16</f>
        <v>Jornal Paranaíba</v>
      </c>
      <c r="D19" s="38" t="s">
        <v>5</v>
      </c>
      <c r="E19" s="38">
        <v>1</v>
      </c>
      <c r="F19" s="38"/>
      <c r="G19" s="38"/>
      <c r="H19" s="38"/>
      <c r="I19" s="38"/>
      <c r="J19" s="38"/>
      <c r="K19" s="38"/>
      <c r="L19" s="38">
        <v>1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>
        <v>1</v>
      </c>
      <c r="AC19" s="38"/>
      <c r="AD19" s="38"/>
      <c r="AE19" s="38"/>
      <c r="AF19" s="38"/>
      <c r="AG19" s="38"/>
      <c r="AH19" s="38"/>
      <c r="AI19" s="38">
        <v>1</v>
      </c>
      <c r="AJ19" s="38"/>
      <c r="AK19" s="38"/>
      <c r="AL19" s="38"/>
      <c r="AM19" s="38"/>
      <c r="AN19" s="38">
        <v>1</v>
      </c>
      <c r="AO19" s="38"/>
      <c r="AP19" s="38"/>
      <c r="AQ19" s="38">
        <v>1</v>
      </c>
      <c r="AR19" s="38"/>
      <c r="AS19" s="38"/>
      <c r="AT19" s="38"/>
      <c r="AU19" s="38">
        <v>1</v>
      </c>
      <c r="AV19" s="38"/>
      <c r="AW19" s="38">
        <v>1</v>
      </c>
      <c r="AX19" s="38"/>
      <c r="AY19" s="38"/>
      <c r="AZ19" s="33"/>
      <c r="BA19" s="33"/>
      <c r="BB19" s="49">
        <f t="shared" si="1"/>
        <v>8</v>
      </c>
      <c r="BC19" s="11">
        <v>4587</v>
      </c>
      <c r="BD19" s="23">
        <v>1</v>
      </c>
      <c r="BE19" s="11">
        <v>4587</v>
      </c>
      <c r="BF19" s="24">
        <f t="shared" si="2"/>
        <v>36696</v>
      </c>
      <c r="BG19" s="25">
        <v>0.978124585072773</v>
      </c>
      <c r="BH19" s="22">
        <f t="shared" si="0"/>
        <v>802.74022616952425</v>
      </c>
      <c r="BI19" s="73"/>
    </row>
    <row r="20" spans="1:62" ht="15" hidden="1" x14ac:dyDescent="0.3">
      <c r="A20" s="47" t="s">
        <v>99</v>
      </c>
      <c r="B20" s="48" t="s">
        <v>68</v>
      </c>
      <c r="C20" s="48" t="s">
        <v>65</v>
      </c>
      <c r="D20" s="38" t="s">
        <v>5</v>
      </c>
      <c r="E20" s="38"/>
      <c r="F20" s="38"/>
      <c r="G20" s="38"/>
      <c r="H20" s="38"/>
      <c r="I20" s="38"/>
      <c r="J20" s="38"/>
      <c r="K20" s="38">
        <v>1</v>
      </c>
      <c r="L20" s="38"/>
      <c r="M20" s="38"/>
      <c r="N20" s="38"/>
      <c r="O20" s="38"/>
      <c r="P20" s="38"/>
      <c r="Q20" s="38"/>
      <c r="R20" s="38">
        <v>1</v>
      </c>
      <c r="S20" s="38"/>
      <c r="T20" s="38"/>
      <c r="U20" s="38"/>
      <c r="V20" s="38"/>
      <c r="W20" s="38"/>
      <c r="X20" s="38"/>
      <c r="Y20" s="38">
        <v>1</v>
      </c>
      <c r="Z20" s="38"/>
      <c r="AA20" s="38"/>
      <c r="AB20" s="38"/>
      <c r="AC20" s="38"/>
      <c r="AD20" s="38"/>
      <c r="AE20" s="38"/>
      <c r="AF20" s="38">
        <v>1</v>
      </c>
      <c r="AG20" s="38"/>
      <c r="AH20" s="38"/>
      <c r="AI20" s="38"/>
      <c r="AJ20" s="38"/>
      <c r="AK20" s="38"/>
      <c r="AL20" s="38"/>
      <c r="AM20" s="38">
        <v>1</v>
      </c>
      <c r="AN20" s="38"/>
      <c r="AO20" s="38"/>
      <c r="AP20" s="38"/>
      <c r="AQ20" s="38"/>
      <c r="AR20" s="38"/>
      <c r="AS20" s="38"/>
      <c r="AT20" s="38">
        <v>1</v>
      </c>
      <c r="AU20" s="38"/>
      <c r="AV20" s="38"/>
      <c r="AW20" s="38"/>
      <c r="AX20" s="38"/>
      <c r="AY20" s="38"/>
      <c r="AZ20" s="38"/>
      <c r="BA20" s="38"/>
      <c r="BB20" s="49">
        <f t="shared" si="1"/>
        <v>6</v>
      </c>
      <c r="BC20" s="11">
        <v>1925</v>
      </c>
      <c r="BD20" s="23">
        <v>1</v>
      </c>
      <c r="BE20" s="11">
        <v>1925</v>
      </c>
      <c r="BF20" s="24">
        <f t="shared" si="2"/>
        <v>11550</v>
      </c>
      <c r="BG20" s="25">
        <v>0.978124585072773</v>
      </c>
      <c r="BH20" s="22">
        <f t="shared" si="0"/>
        <v>252.66104240947243</v>
      </c>
      <c r="BI20" s="73"/>
    </row>
    <row r="21" spans="1:62" ht="15" hidden="1" x14ac:dyDescent="0.3">
      <c r="A21" s="47" t="s">
        <v>99</v>
      </c>
      <c r="B21" s="48" t="s">
        <v>68</v>
      </c>
      <c r="C21" s="48" t="s">
        <v>79</v>
      </c>
      <c r="D21" s="38" t="s">
        <v>5</v>
      </c>
      <c r="E21" s="38">
        <v>1</v>
      </c>
      <c r="F21" s="38"/>
      <c r="G21" s="38"/>
      <c r="H21" s="38">
        <v>1</v>
      </c>
      <c r="I21" s="38"/>
      <c r="J21" s="38"/>
      <c r="K21" s="38"/>
      <c r="L21" s="38"/>
      <c r="M21" s="38">
        <v>1</v>
      </c>
      <c r="N21" s="38"/>
      <c r="O21" s="38"/>
      <c r="P21" s="38"/>
      <c r="Q21" s="38"/>
      <c r="R21" s="38"/>
      <c r="S21" s="38"/>
      <c r="T21" s="38"/>
      <c r="U21" s="38"/>
      <c r="V21" s="38">
        <v>1</v>
      </c>
      <c r="W21" s="38"/>
      <c r="X21" s="38"/>
      <c r="Y21" s="38"/>
      <c r="Z21" s="38"/>
      <c r="AA21" s="38">
        <v>1</v>
      </c>
      <c r="AB21" s="38"/>
      <c r="AC21" s="38"/>
      <c r="AD21" s="38"/>
      <c r="AE21" s="38"/>
      <c r="AF21" s="38"/>
      <c r="AG21" s="38"/>
      <c r="AH21" s="38"/>
      <c r="AI21" s="38"/>
      <c r="AJ21" s="38"/>
      <c r="AK21" s="38">
        <v>1</v>
      </c>
      <c r="AL21" s="38"/>
      <c r="AM21" s="38"/>
      <c r="AN21" s="38"/>
      <c r="AO21" s="38"/>
      <c r="AP21" s="38"/>
      <c r="AQ21" s="38">
        <v>1</v>
      </c>
      <c r="AR21" s="38"/>
      <c r="AS21" s="38"/>
      <c r="AT21" s="38"/>
      <c r="AU21" s="38">
        <v>1</v>
      </c>
      <c r="AV21" s="38"/>
      <c r="AW21" s="38"/>
      <c r="AX21" s="38"/>
      <c r="AY21" s="38"/>
      <c r="AZ21" s="38"/>
      <c r="BA21" s="38"/>
      <c r="BB21" s="49">
        <f t="shared" si="1"/>
        <v>8</v>
      </c>
      <c r="BC21" s="11">
        <v>1947</v>
      </c>
      <c r="BD21" s="23">
        <v>1</v>
      </c>
      <c r="BE21" s="11">
        <v>1947</v>
      </c>
      <c r="BF21" s="24">
        <f t="shared" si="2"/>
        <v>15576</v>
      </c>
      <c r="BG21" s="25">
        <v>0.978124585072773</v>
      </c>
      <c r="BH21" s="22">
        <f t="shared" si="0"/>
        <v>340.73146290648765</v>
      </c>
      <c r="BI21" s="73"/>
    </row>
    <row r="22" spans="1:62" ht="15" hidden="1" x14ac:dyDescent="0.3">
      <c r="A22" s="47" t="s">
        <v>99</v>
      </c>
      <c r="B22" s="48" t="s">
        <v>68</v>
      </c>
      <c r="C22" s="48" t="s">
        <v>80</v>
      </c>
      <c r="D22" s="38" t="s">
        <v>5</v>
      </c>
      <c r="E22" s="38">
        <v>1</v>
      </c>
      <c r="F22" s="38"/>
      <c r="G22" s="38"/>
      <c r="H22" s="38">
        <v>1</v>
      </c>
      <c r="I22" s="38"/>
      <c r="J22" s="38"/>
      <c r="K22" s="38"/>
      <c r="L22" s="38"/>
      <c r="M22" s="38">
        <v>1</v>
      </c>
      <c r="N22" s="38"/>
      <c r="O22" s="38"/>
      <c r="P22" s="38"/>
      <c r="Q22" s="38"/>
      <c r="R22" s="38"/>
      <c r="S22" s="38"/>
      <c r="T22" s="38"/>
      <c r="U22" s="38"/>
      <c r="V22" s="38">
        <v>1</v>
      </c>
      <c r="W22" s="38"/>
      <c r="X22" s="38"/>
      <c r="Y22" s="38"/>
      <c r="Z22" s="38"/>
      <c r="AA22" s="38">
        <v>1</v>
      </c>
      <c r="AB22" s="38"/>
      <c r="AC22" s="38"/>
      <c r="AD22" s="38"/>
      <c r="AE22" s="38"/>
      <c r="AF22" s="38"/>
      <c r="AG22" s="38"/>
      <c r="AH22" s="38"/>
      <c r="AI22" s="38"/>
      <c r="AJ22" s="38"/>
      <c r="AK22" s="38">
        <v>1</v>
      </c>
      <c r="AL22" s="38"/>
      <c r="AM22" s="38"/>
      <c r="AN22" s="38"/>
      <c r="AO22" s="38"/>
      <c r="AP22" s="38"/>
      <c r="AQ22" s="38">
        <v>1</v>
      </c>
      <c r="AR22" s="38"/>
      <c r="AS22" s="38"/>
      <c r="AT22" s="38"/>
      <c r="AU22" s="38">
        <v>1</v>
      </c>
      <c r="AV22" s="38"/>
      <c r="AW22" s="38"/>
      <c r="AX22" s="38"/>
      <c r="AY22" s="38"/>
      <c r="AZ22" s="38"/>
      <c r="BA22" s="38"/>
      <c r="BB22" s="49">
        <f t="shared" si="1"/>
        <v>8</v>
      </c>
      <c r="BC22" s="11">
        <v>2315</v>
      </c>
      <c r="BD22" s="23">
        <v>1</v>
      </c>
      <c r="BE22" s="11">
        <v>2315</v>
      </c>
      <c r="BF22" s="24">
        <f t="shared" si="2"/>
        <v>18520</v>
      </c>
      <c r="BG22" s="25">
        <v>0.978124585072773</v>
      </c>
      <c r="BH22" s="22">
        <f t="shared" si="0"/>
        <v>405.13268445224458</v>
      </c>
      <c r="BI22" s="73"/>
    </row>
    <row r="23" spans="1:62" ht="15" hidden="1" x14ac:dyDescent="0.3">
      <c r="A23" s="47" t="s">
        <v>99</v>
      </c>
      <c r="B23" s="48" t="s">
        <v>68</v>
      </c>
      <c r="C23" s="48" t="s">
        <v>81</v>
      </c>
      <c r="D23" s="38" t="s">
        <v>5</v>
      </c>
      <c r="E23" s="38">
        <v>1</v>
      </c>
      <c r="F23" s="38"/>
      <c r="G23" s="38"/>
      <c r="H23" s="38">
        <v>1</v>
      </c>
      <c r="I23" s="38"/>
      <c r="J23" s="38"/>
      <c r="K23" s="38"/>
      <c r="L23" s="38"/>
      <c r="M23" s="38">
        <v>1</v>
      </c>
      <c r="N23" s="38"/>
      <c r="O23" s="38"/>
      <c r="P23" s="38"/>
      <c r="Q23" s="38"/>
      <c r="R23" s="38"/>
      <c r="S23" s="38"/>
      <c r="T23" s="38"/>
      <c r="U23" s="38"/>
      <c r="V23" s="38">
        <v>1</v>
      </c>
      <c r="W23" s="38"/>
      <c r="X23" s="38"/>
      <c r="Y23" s="38"/>
      <c r="Z23" s="38"/>
      <c r="AA23" s="38">
        <v>1</v>
      </c>
      <c r="AB23" s="38"/>
      <c r="AC23" s="38"/>
      <c r="AD23" s="38"/>
      <c r="AE23" s="38"/>
      <c r="AF23" s="38"/>
      <c r="AG23" s="38"/>
      <c r="AH23" s="38"/>
      <c r="AI23" s="38"/>
      <c r="AJ23" s="38"/>
      <c r="AK23" s="38">
        <v>1</v>
      </c>
      <c r="AL23" s="38"/>
      <c r="AM23" s="38"/>
      <c r="AN23" s="38"/>
      <c r="AO23" s="38"/>
      <c r="AP23" s="38"/>
      <c r="AQ23" s="38">
        <v>1</v>
      </c>
      <c r="AR23" s="38"/>
      <c r="AS23" s="38"/>
      <c r="AT23" s="38"/>
      <c r="AU23" s="38">
        <v>1</v>
      </c>
      <c r="AV23" s="38"/>
      <c r="AW23" s="38"/>
      <c r="AX23" s="38"/>
      <c r="AY23" s="38"/>
      <c r="AZ23" s="38"/>
      <c r="BA23" s="38"/>
      <c r="BB23" s="49">
        <f t="shared" si="1"/>
        <v>8</v>
      </c>
      <c r="BC23" s="11">
        <v>10994</v>
      </c>
      <c r="BD23" s="23">
        <v>1</v>
      </c>
      <c r="BE23" s="11">
        <v>10994</v>
      </c>
      <c r="BF23" s="24">
        <f t="shared" si="2"/>
        <v>87952</v>
      </c>
      <c r="BG23" s="25">
        <v>0.978124585072773</v>
      </c>
      <c r="BH23" s="22">
        <f t="shared" si="0"/>
        <v>1923.986493679462</v>
      </c>
      <c r="BI23" s="73"/>
    </row>
    <row r="24" spans="1:62" ht="15" hidden="1" x14ac:dyDescent="0.3">
      <c r="A24" s="47" t="s">
        <v>99</v>
      </c>
      <c r="B24" s="48" t="s">
        <v>68</v>
      </c>
      <c r="C24" s="48" t="s">
        <v>82</v>
      </c>
      <c r="D24" s="38" t="s">
        <v>5</v>
      </c>
      <c r="E24" s="38">
        <v>1</v>
      </c>
      <c r="F24" s="38"/>
      <c r="G24" s="38"/>
      <c r="H24" s="38">
        <v>1</v>
      </c>
      <c r="I24" s="38"/>
      <c r="J24" s="38"/>
      <c r="K24" s="38"/>
      <c r="L24" s="38"/>
      <c r="M24" s="38">
        <v>1</v>
      </c>
      <c r="N24" s="38"/>
      <c r="O24" s="38"/>
      <c r="P24" s="38"/>
      <c r="Q24" s="38"/>
      <c r="R24" s="38"/>
      <c r="S24" s="38"/>
      <c r="T24" s="38"/>
      <c r="U24" s="38"/>
      <c r="V24" s="38">
        <v>1</v>
      </c>
      <c r="W24" s="38"/>
      <c r="X24" s="38"/>
      <c r="Y24" s="38"/>
      <c r="Z24" s="38"/>
      <c r="AA24" s="38">
        <v>1</v>
      </c>
      <c r="AB24" s="38"/>
      <c r="AC24" s="38"/>
      <c r="AD24" s="38"/>
      <c r="AE24" s="38"/>
      <c r="AF24" s="38"/>
      <c r="AG24" s="38"/>
      <c r="AH24" s="38"/>
      <c r="AI24" s="38"/>
      <c r="AJ24" s="38"/>
      <c r="AK24" s="38">
        <v>1</v>
      </c>
      <c r="AL24" s="38"/>
      <c r="AM24" s="38"/>
      <c r="AN24" s="38"/>
      <c r="AO24" s="38"/>
      <c r="AP24" s="38"/>
      <c r="AQ24" s="38">
        <v>1</v>
      </c>
      <c r="AR24" s="38"/>
      <c r="AS24" s="38"/>
      <c r="AT24" s="38"/>
      <c r="AU24" s="38">
        <v>1</v>
      </c>
      <c r="AV24" s="38"/>
      <c r="AW24" s="38"/>
      <c r="AX24" s="38"/>
      <c r="AY24" s="38"/>
      <c r="AZ24" s="38"/>
      <c r="BA24" s="38"/>
      <c r="BB24" s="49">
        <f t="shared" si="1"/>
        <v>8</v>
      </c>
      <c r="BC24" s="11">
        <v>8849</v>
      </c>
      <c r="BD24" s="23">
        <v>1</v>
      </c>
      <c r="BE24" s="11">
        <v>8849</v>
      </c>
      <c r="BF24" s="24">
        <f t="shared" si="2"/>
        <v>70792</v>
      </c>
      <c r="BG24" s="25">
        <v>0.978124585072773</v>
      </c>
      <c r="BH24" s="22">
        <f t="shared" si="0"/>
        <v>1548.6043735282583</v>
      </c>
      <c r="BI24" s="73"/>
    </row>
    <row r="25" spans="1:62" ht="15" hidden="1" x14ac:dyDescent="0.3">
      <c r="A25" s="47" t="s">
        <v>99</v>
      </c>
      <c r="B25" s="48" t="s">
        <v>68</v>
      </c>
      <c r="C25" s="48" t="s">
        <v>83</v>
      </c>
      <c r="D25" s="38" t="s">
        <v>5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>
        <v>1</v>
      </c>
      <c r="AT25" s="38"/>
      <c r="AU25" s="38"/>
      <c r="AV25" s="38"/>
      <c r="AW25" s="38"/>
      <c r="AX25" s="38"/>
      <c r="AY25" s="38"/>
      <c r="AZ25" s="38"/>
      <c r="BA25" s="38"/>
      <c r="BB25" s="49">
        <f t="shared" si="1"/>
        <v>1</v>
      </c>
      <c r="BC25" s="11">
        <v>1424</v>
      </c>
      <c r="BD25" s="23">
        <v>1</v>
      </c>
      <c r="BE25" s="11">
        <v>1424</v>
      </c>
      <c r="BF25" s="24">
        <f t="shared" si="2"/>
        <v>1424</v>
      </c>
      <c r="BG25" s="25">
        <v>0.978124585072773</v>
      </c>
      <c r="BH25" s="22">
        <f t="shared" si="0"/>
        <v>31.150590856371309</v>
      </c>
      <c r="BI25" s="73"/>
    </row>
    <row r="26" spans="1:62" ht="15" hidden="1" x14ac:dyDescent="0.3">
      <c r="A26" s="47" t="s">
        <v>99</v>
      </c>
      <c r="B26" s="48" t="s">
        <v>68</v>
      </c>
      <c r="C26" s="48" t="s">
        <v>84</v>
      </c>
      <c r="D26" s="38" t="s">
        <v>5</v>
      </c>
      <c r="E26" s="38"/>
      <c r="F26" s="38"/>
      <c r="G26" s="38"/>
      <c r="H26" s="38"/>
      <c r="I26" s="38"/>
      <c r="J26" s="38">
        <v>1</v>
      </c>
      <c r="K26" s="38"/>
      <c r="L26" s="38"/>
      <c r="M26" s="38"/>
      <c r="N26" s="38"/>
      <c r="O26" s="38"/>
      <c r="P26" s="38"/>
      <c r="Q26" s="38">
        <v>1</v>
      </c>
      <c r="R26" s="38"/>
      <c r="S26" s="38"/>
      <c r="T26" s="38"/>
      <c r="U26" s="38"/>
      <c r="V26" s="38"/>
      <c r="W26" s="38"/>
      <c r="X26" s="38">
        <v>1</v>
      </c>
      <c r="Y26" s="38"/>
      <c r="Z26" s="38"/>
      <c r="AA26" s="38"/>
      <c r="AB26" s="38"/>
      <c r="AC26" s="38"/>
      <c r="AD26" s="38"/>
      <c r="AE26" s="38">
        <v>1</v>
      </c>
      <c r="AF26" s="38"/>
      <c r="AG26" s="38"/>
      <c r="AH26" s="38"/>
      <c r="AI26" s="38"/>
      <c r="AJ26" s="38"/>
      <c r="AK26" s="38"/>
      <c r="AL26" s="38">
        <v>1</v>
      </c>
      <c r="AM26" s="38"/>
      <c r="AN26" s="38"/>
      <c r="AO26" s="38"/>
      <c r="AP26" s="38"/>
      <c r="AQ26" s="38"/>
      <c r="AR26" s="38"/>
      <c r="AS26" s="38">
        <v>1</v>
      </c>
      <c r="AT26" s="38"/>
      <c r="AU26" s="38"/>
      <c r="AV26" s="38"/>
      <c r="AW26" s="38"/>
      <c r="AX26" s="38"/>
      <c r="AY26" s="38"/>
      <c r="AZ26" s="38">
        <v>1</v>
      </c>
      <c r="BA26" s="38"/>
      <c r="BB26" s="49">
        <f t="shared" si="1"/>
        <v>7</v>
      </c>
      <c r="BC26" s="11">
        <v>1764</v>
      </c>
      <c r="BD26" s="23">
        <v>1</v>
      </c>
      <c r="BE26" s="11">
        <v>1764</v>
      </c>
      <c r="BF26" s="24">
        <f t="shared" si="2"/>
        <v>12348</v>
      </c>
      <c r="BG26" s="25">
        <v>0.978124585072773</v>
      </c>
      <c r="BH26" s="22">
        <f t="shared" si="0"/>
        <v>270.11762352139885</v>
      </c>
      <c r="BI26" s="73"/>
    </row>
    <row r="27" spans="1:62" ht="15" hidden="1" x14ac:dyDescent="0.3">
      <c r="A27" s="47" t="s">
        <v>99</v>
      </c>
      <c r="B27" s="48" t="s">
        <v>68</v>
      </c>
      <c r="C27" s="48" t="s">
        <v>97</v>
      </c>
      <c r="D27" s="38" t="s">
        <v>5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>
        <v>1</v>
      </c>
      <c r="Z27" s="38"/>
      <c r="AA27" s="38"/>
      <c r="AB27" s="38"/>
      <c r="AC27" s="38"/>
      <c r="AD27" s="38"/>
      <c r="AE27" s="38"/>
      <c r="AF27" s="38">
        <v>1</v>
      </c>
      <c r="AG27" s="38"/>
      <c r="AH27" s="38"/>
      <c r="AI27" s="38"/>
      <c r="AJ27" s="38"/>
      <c r="AK27" s="38"/>
      <c r="AL27" s="38"/>
      <c r="AM27" s="38">
        <v>1</v>
      </c>
      <c r="AN27" s="38"/>
      <c r="AO27" s="38"/>
      <c r="AP27" s="38"/>
      <c r="AQ27" s="38"/>
      <c r="AR27" s="38"/>
      <c r="AS27" s="38"/>
      <c r="AT27" s="38">
        <v>1</v>
      </c>
      <c r="AU27" s="38"/>
      <c r="AV27" s="38"/>
      <c r="AW27" s="38"/>
      <c r="AX27" s="38"/>
      <c r="AY27" s="38"/>
      <c r="AZ27" s="38"/>
      <c r="BA27" s="38">
        <v>1</v>
      </c>
      <c r="BB27" s="49">
        <f t="shared" si="1"/>
        <v>5</v>
      </c>
      <c r="BC27" s="11">
        <v>7745</v>
      </c>
      <c r="BD27" s="23">
        <v>1</v>
      </c>
      <c r="BE27" s="11">
        <v>7745</v>
      </c>
      <c r="BF27" s="24">
        <f t="shared" si="2"/>
        <v>38725</v>
      </c>
      <c r="BG27" s="25">
        <v>0.978124585072773</v>
      </c>
      <c r="BH27" s="22">
        <f t="shared" si="0"/>
        <v>847.12544305686606</v>
      </c>
      <c r="BI27" s="73"/>
    </row>
    <row r="28" spans="1:62" ht="15" hidden="1" customHeight="1" x14ac:dyDescent="0.3">
      <c r="A28" s="47" t="s">
        <v>99</v>
      </c>
      <c r="B28" s="48" t="s">
        <v>68</v>
      </c>
      <c r="C28" s="48" t="s">
        <v>85</v>
      </c>
      <c r="D28" s="38" t="s">
        <v>5</v>
      </c>
      <c r="E28" s="38"/>
      <c r="F28" s="38"/>
      <c r="G28" s="38"/>
      <c r="H28" s="38"/>
      <c r="I28" s="38"/>
      <c r="J28" s="38"/>
      <c r="K28" s="38">
        <v>1</v>
      </c>
      <c r="L28" s="38"/>
      <c r="M28" s="38"/>
      <c r="N28" s="38"/>
      <c r="O28" s="38"/>
      <c r="P28" s="38"/>
      <c r="Q28" s="38"/>
      <c r="R28" s="38">
        <v>1</v>
      </c>
      <c r="S28" s="38"/>
      <c r="T28" s="38"/>
      <c r="U28" s="38"/>
      <c r="V28" s="38"/>
      <c r="W28" s="38"/>
      <c r="X28" s="38"/>
      <c r="Y28" s="38">
        <v>1</v>
      </c>
      <c r="Z28" s="38"/>
      <c r="AA28" s="38"/>
      <c r="AB28" s="38"/>
      <c r="AC28" s="38"/>
      <c r="AD28" s="38"/>
      <c r="AE28" s="38"/>
      <c r="AF28" s="38">
        <v>1</v>
      </c>
      <c r="AG28" s="38"/>
      <c r="AH28" s="38"/>
      <c r="AI28" s="38"/>
      <c r="AJ28" s="38"/>
      <c r="AK28" s="38"/>
      <c r="AL28" s="38"/>
      <c r="AM28" s="38">
        <v>1</v>
      </c>
      <c r="AN28" s="38"/>
      <c r="AO28" s="38"/>
      <c r="AP28" s="38"/>
      <c r="AQ28" s="38"/>
      <c r="AR28" s="38"/>
      <c r="AS28" s="38"/>
      <c r="AT28" s="38">
        <v>1</v>
      </c>
      <c r="AU28" s="38"/>
      <c r="AV28" s="38"/>
      <c r="AW28" s="38"/>
      <c r="AX28" s="38"/>
      <c r="AY28" s="38"/>
      <c r="AZ28" s="38"/>
      <c r="BA28" s="38">
        <v>1</v>
      </c>
      <c r="BB28" s="49">
        <f t="shared" si="1"/>
        <v>7</v>
      </c>
      <c r="BC28" s="11">
        <v>11005</v>
      </c>
      <c r="BD28" s="23">
        <v>1</v>
      </c>
      <c r="BE28" s="11">
        <v>11005</v>
      </c>
      <c r="BF28" s="24">
        <f t="shared" si="2"/>
        <v>77035</v>
      </c>
      <c r="BG28" s="25">
        <v>0.978124585072773</v>
      </c>
      <c r="BH28" s="22">
        <f t="shared" si="0"/>
        <v>1685.1725889189256</v>
      </c>
      <c r="BI28" s="73"/>
    </row>
    <row r="29" spans="1:62" ht="18.75" x14ac:dyDescent="0.2">
      <c r="A29" s="74" t="s">
        <v>94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6"/>
    </row>
    <row r="30" spans="1:62" ht="15" x14ac:dyDescent="0.3">
      <c r="A30" s="2" t="s">
        <v>90</v>
      </c>
      <c r="B30" s="3" t="s">
        <v>74</v>
      </c>
      <c r="C30" s="3" t="s">
        <v>56</v>
      </c>
      <c r="D30" s="16" t="s">
        <v>53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38"/>
      <c r="AO30" s="38"/>
      <c r="AP30" s="38"/>
      <c r="AQ30" s="38">
        <v>1</v>
      </c>
      <c r="AR30" s="38">
        <v>1</v>
      </c>
      <c r="AS30" s="38"/>
      <c r="AT30" s="38"/>
      <c r="AU30" s="38">
        <v>1</v>
      </c>
      <c r="AV30" s="38">
        <v>1</v>
      </c>
      <c r="AW30" s="38">
        <v>1</v>
      </c>
      <c r="AX30" s="38">
        <v>1</v>
      </c>
      <c r="AY30" s="38">
        <v>1</v>
      </c>
      <c r="AZ30" s="38"/>
      <c r="BA30" s="38"/>
      <c r="BB30" s="10">
        <f>SUM(AL30:BA30)</f>
        <v>7</v>
      </c>
      <c r="BC30" s="11">
        <v>1688</v>
      </c>
      <c r="BD30" s="23">
        <v>0.375</v>
      </c>
      <c r="BE30" s="22">
        <f>BC30*BD30</f>
        <v>633</v>
      </c>
      <c r="BF30" s="24">
        <f t="shared" ref="BF30:BF48" si="3">BE30*BB30</f>
        <v>4431</v>
      </c>
      <c r="BG30" s="25">
        <v>0.978124585072773</v>
      </c>
      <c r="BH30" s="22">
        <f t="shared" si="0"/>
        <v>96.929963542543192</v>
      </c>
      <c r="BI30" s="77">
        <f>SUM(BH30:BH38)</f>
        <v>2954.0587661995992</v>
      </c>
    </row>
    <row r="31" spans="1:62" ht="15" x14ac:dyDescent="0.3">
      <c r="A31" s="2" t="s">
        <v>90</v>
      </c>
      <c r="B31" s="3" t="s">
        <v>74</v>
      </c>
      <c r="C31" s="3" t="s">
        <v>57</v>
      </c>
      <c r="D31" s="16" t="s">
        <v>53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38"/>
      <c r="AO31" s="38"/>
      <c r="AP31" s="38"/>
      <c r="AQ31" s="38">
        <v>1</v>
      </c>
      <c r="AR31" s="38">
        <v>1</v>
      </c>
      <c r="AS31" s="38"/>
      <c r="AT31" s="38"/>
      <c r="AU31" s="38">
        <v>1</v>
      </c>
      <c r="AV31" s="38">
        <v>1</v>
      </c>
      <c r="AW31" s="38">
        <v>1</v>
      </c>
      <c r="AX31" s="38">
        <v>1</v>
      </c>
      <c r="AY31" s="38">
        <v>1</v>
      </c>
      <c r="AZ31" s="38"/>
      <c r="BA31" s="38"/>
      <c r="BB31" s="10">
        <f t="shared" ref="BB31:BB38" si="4">SUM(AL31:BA31)</f>
        <v>7</v>
      </c>
      <c r="BC31" s="11">
        <v>1747</v>
      </c>
      <c r="BD31" s="23">
        <v>0.375</v>
      </c>
      <c r="BE31" s="22">
        <f>BC31*BD31</f>
        <v>655.125</v>
      </c>
      <c r="BF31" s="24">
        <f t="shared" si="3"/>
        <v>4585.875</v>
      </c>
      <c r="BG31" s="25">
        <v>0.978124585072773</v>
      </c>
      <c r="BH31" s="22">
        <f t="shared" si="0"/>
        <v>100.31791842939674</v>
      </c>
      <c r="BI31" s="77"/>
    </row>
    <row r="32" spans="1:62" ht="15" x14ac:dyDescent="0.3">
      <c r="A32" s="2" t="s">
        <v>90</v>
      </c>
      <c r="B32" s="3" t="s">
        <v>74</v>
      </c>
      <c r="C32" s="3" t="s">
        <v>69</v>
      </c>
      <c r="D32" s="16" t="s">
        <v>53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38"/>
      <c r="AO32" s="38"/>
      <c r="AP32" s="38"/>
      <c r="AQ32" s="38">
        <v>1</v>
      </c>
      <c r="AR32" s="38">
        <v>1</v>
      </c>
      <c r="AS32" s="38"/>
      <c r="AT32" s="38"/>
      <c r="AU32" s="38">
        <v>1</v>
      </c>
      <c r="AV32" s="38">
        <v>1</v>
      </c>
      <c r="AW32" s="38">
        <v>1</v>
      </c>
      <c r="AX32" s="38">
        <v>1</v>
      </c>
      <c r="AY32" s="38">
        <v>1</v>
      </c>
      <c r="AZ32" s="38"/>
      <c r="BA32" s="38"/>
      <c r="BB32" s="10">
        <f t="shared" si="4"/>
        <v>7</v>
      </c>
      <c r="BC32" s="11">
        <v>2925</v>
      </c>
      <c r="BD32" s="23">
        <v>0.375</v>
      </c>
      <c r="BE32" s="22">
        <f t="shared" ref="BE32:BE38" si="5">BC32*BD32</f>
        <v>1096.875</v>
      </c>
      <c r="BF32" s="24">
        <f t="shared" si="3"/>
        <v>7678.125</v>
      </c>
      <c r="BG32" s="25">
        <v>0.978124585072773</v>
      </c>
      <c r="BH32" s="22">
        <f t="shared" si="0"/>
        <v>167.9621702381146</v>
      </c>
      <c r="BI32" s="77"/>
    </row>
    <row r="33" spans="1:69" ht="15" x14ac:dyDescent="0.3">
      <c r="A33" s="2" t="s">
        <v>90</v>
      </c>
      <c r="B33" s="3" t="s">
        <v>74</v>
      </c>
      <c r="C33" s="3" t="s">
        <v>66</v>
      </c>
      <c r="D33" s="16" t="s">
        <v>53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38"/>
      <c r="AO33" s="38"/>
      <c r="AP33" s="38"/>
      <c r="AQ33" s="38"/>
      <c r="AR33" s="38"/>
      <c r="AS33" s="38">
        <v>1</v>
      </c>
      <c r="AT33" s="38"/>
      <c r="AU33" s="38"/>
      <c r="AV33" s="38"/>
      <c r="AW33" s="38"/>
      <c r="AX33" s="38"/>
      <c r="AY33" s="38"/>
      <c r="AZ33" s="38">
        <v>1</v>
      </c>
      <c r="BA33" s="38"/>
      <c r="BB33" s="10">
        <f t="shared" si="4"/>
        <v>2</v>
      </c>
      <c r="BC33" s="11">
        <v>1814</v>
      </c>
      <c r="BD33" s="23">
        <v>0.375</v>
      </c>
      <c r="BE33" s="22">
        <f t="shared" si="5"/>
        <v>680.25</v>
      </c>
      <c r="BF33" s="24">
        <f t="shared" si="3"/>
        <v>1360.5</v>
      </c>
      <c r="BG33" s="25">
        <v>0.978124585072773</v>
      </c>
      <c r="BH33" s="22">
        <f t="shared" si="0"/>
        <v>29.761502008492243</v>
      </c>
      <c r="BI33" s="77"/>
    </row>
    <row r="34" spans="1:69" ht="15" x14ac:dyDescent="0.3">
      <c r="A34" s="2" t="s">
        <v>90</v>
      </c>
      <c r="B34" s="3" t="s">
        <v>74</v>
      </c>
      <c r="C34" s="3" t="s">
        <v>65</v>
      </c>
      <c r="D34" s="16" t="s">
        <v>53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38"/>
      <c r="AO34" s="38"/>
      <c r="AP34" s="38"/>
      <c r="AQ34" s="38"/>
      <c r="AR34" s="38"/>
      <c r="AS34" s="38"/>
      <c r="AT34" s="38">
        <v>1</v>
      </c>
      <c r="AU34" s="38"/>
      <c r="AV34" s="38"/>
      <c r="AW34" s="38"/>
      <c r="AX34" s="38"/>
      <c r="AY34" s="38"/>
      <c r="AZ34" s="38"/>
      <c r="BA34" s="38">
        <v>1</v>
      </c>
      <c r="BB34" s="10">
        <f t="shared" si="4"/>
        <v>2</v>
      </c>
      <c r="BC34" s="11">
        <v>1925</v>
      </c>
      <c r="BD34" s="23">
        <v>0.375</v>
      </c>
      <c r="BE34" s="22">
        <f t="shared" si="5"/>
        <v>721.875</v>
      </c>
      <c r="BF34" s="24">
        <f t="shared" si="3"/>
        <v>1443.75</v>
      </c>
      <c r="BG34" s="25">
        <v>0.978124585072773</v>
      </c>
      <c r="BH34" s="22">
        <f t="shared" si="0"/>
        <v>31.582630301184054</v>
      </c>
      <c r="BI34" s="77"/>
    </row>
    <row r="35" spans="1:69" ht="15" x14ac:dyDescent="0.3">
      <c r="A35" s="2" t="s">
        <v>92</v>
      </c>
      <c r="B35" s="3" t="s">
        <v>74</v>
      </c>
      <c r="C35" s="3" t="s">
        <v>93</v>
      </c>
      <c r="D35" s="16" t="s">
        <v>53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38"/>
      <c r="AO35" s="38"/>
      <c r="AP35" s="38"/>
      <c r="AQ35" s="38">
        <v>1</v>
      </c>
      <c r="AR35" s="38">
        <v>1</v>
      </c>
      <c r="AS35" s="38"/>
      <c r="AT35" s="38"/>
      <c r="AU35" s="38">
        <v>1</v>
      </c>
      <c r="AV35" s="38">
        <v>1</v>
      </c>
      <c r="AW35" s="38">
        <v>1</v>
      </c>
      <c r="AX35" s="38">
        <v>1</v>
      </c>
      <c r="AY35" s="38">
        <v>1</v>
      </c>
      <c r="AZ35" s="38"/>
      <c r="BA35" s="38"/>
      <c r="BB35" s="10">
        <f t="shared" si="4"/>
        <v>7</v>
      </c>
      <c r="BC35" s="11">
        <v>4587</v>
      </c>
      <c r="BD35" s="23">
        <v>0.375</v>
      </c>
      <c r="BE35" s="22">
        <f t="shared" si="5"/>
        <v>1720.125</v>
      </c>
      <c r="BF35" s="24">
        <f t="shared" si="3"/>
        <v>12040.875</v>
      </c>
      <c r="BG35" s="25">
        <v>0.978124585072773</v>
      </c>
      <c r="BH35" s="22">
        <f>BF35-(BF35*BG35)</f>
        <v>263.39913671187423</v>
      </c>
      <c r="BI35" s="77"/>
    </row>
    <row r="36" spans="1:69" ht="15" x14ac:dyDescent="0.3">
      <c r="A36" s="2" t="s">
        <v>95</v>
      </c>
      <c r="B36" s="3" t="s">
        <v>74</v>
      </c>
      <c r="C36" s="3" t="s">
        <v>56</v>
      </c>
      <c r="D36" s="16" t="s">
        <v>53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38">
        <v>3</v>
      </c>
      <c r="AO36" s="38">
        <v>3</v>
      </c>
      <c r="AP36" s="38">
        <v>3</v>
      </c>
      <c r="AQ36" s="38">
        <v>3</v>
      </c>
      <c r="AR36" s="38">
        <v>3</v>
      </c>
      <c r="AS36" s="38"/>
      <c r="AT36" s="38"/>
      <c r="AU36" s="38">
        <v>3</v>
      </c>
      <c r="AV36" s="38">
        <v>3</v>
      </c>
      <c r="AW36" s="38">
        <v>3</v>
      </c>
      <c r="AX36" s="38">
        <v>3</v>
      </c>
      <c r="AY36" s="38">
        <v>3</v>
      </c>
      <c r="AZ36" s="38"/>
      <c r="BA36" s="38"/>
      <c r="BB36" s="10">
        <f t="shared" si="4"/>
        <v>30</v>
      </c>
      <c r="BC36" s="11">
        <v>1688</v>
      </c>
      <c r="BD36" s="23">
        <v>0.375</v>
      </c>
      <c r="BE36" s="22">
        <f t="shared" si="5"/>
        <v>633</v>
      </c>
      <c r="BF36" s="24">
        <f t="shared" si="3"/>
        <v>18990</v>
      </c>
      <c r="BG36" s="25">
        <v>0.978124585072773</v>
      </c>
      <c r="BH36" s="22">
        <f>BF36-(BF36*BG36)</f>
        <v>415.41412946804121</v>
      </c>
      <c r="BI36" s="77"/>
    </row>
    <row r="37" spans="1:69" ht="15" x14ac:dyDescent="0.3">
      <c r="A37" s="2" t="s">
        <v>95</v>
      </c>
      <c r="B37" s="3" t="s">
        <v>74</v>
      </c>
      <c r="C37" s="3" t="s">
        <v>69</v>
      </c>
      <c r="D37" s="16" t="s">
        <v>53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38">
        <v>3</v>
      </c>
      <c r="AO37" s="38">
        <v>3</v>
      </c>
      <c r="AP37" s="38">
        <v>3</v>
      </c>
      <c r="AQ37" s="38">
        <v>3</v>
      </c>
      <c r="AR37" s="38">
        <v>3</v>
      </c>
      <c r="AS37" s="38"/>
      <c r="AT37" s="38"/>
      <c r="AU37" s="38">
        <v>3</v>
      </c>
      <c r="AV37" s="38">
        <v>3</v>
      </c>
      <c r="AW37" s="38">
        <v>3</v>
      </c>
      <c r="AX37" s="38">
        <v>3</v>
      </c>
      <c r="AY37" s="38">
        <v>3</v>
      </c>
      <c r="AZ37" s="38"/>
      <c r="BA37" s="38"/>
      <c r="BB37" s="10">
        <f t="shared" si="4"/>
        <v>30</v>
      </c>
      <c r="BC37" s="11">
        <v>2925</v>
      </c>
      <c r="BD37" s="23">
        <v>0.375</v>
      </c>
      <c r="BE37" s="22">
        <f t="shared" si="5"/>
        <v>1096.875</v>
      </c>
      <c r="BF37" s="24">
        <f t="shared" si="3"/>
        <v>32906.25</v>
      </c>
      <c r="BG37" s="25">
        <v>0.978124585072773</v>
      </c>
      <c r="BH37" s="22">
        <f t="shared" ref="BH37:BH38" si="6">BF37-(BF37*BG37)</f>
        <v>719.83787244906489</v>
      </c>
      <c r="BI37" s="77"/>
    </row>
    <row r="38" spans="1:69" ht="15" x14ac:dyDescent="0.3">
      <c r="A38" s="2" t="s">
        <v>95</v>
      </c>
      <c r="B38" s="3" t="s">
        <v>74</v>
      </c>
      <c r="C38" s="3" t="s">
        <v>93</v>
      </c>
      <c r="D38" s="16" t="s">
        <v>53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38">
        <v>3</v>
      </c>
      <c r="AO38" s="38">
        <v>3</v>
      </c>
      <c r="AP38" s="38">
        <v>3</v>
      </c>
      <c r="AQ38" s="38">
        <v>3</v>
      </c>
      <c r="AR38" s="38">
        <v>3</v>
      </c>
      <c r="AS38" s="38"/>
      <c r="AT38" s="38"/>
      <c r="AU38" s="38">
        <v>3</v>
      </c>
      <c r="AV38" s="38">
        <v>3</v>
      </c>
      <c r="AW38" s="38">
        <v>3</v>
      </c>
      <c r="AX38" s="38">
        <v>3</v>
      </c>
      <c r="AY38" s="38">
        <v>3</v>
      </c>
      <c r="AZ38" s="38"/>
      <c r="BA38" s="38"/>
      <c r="BB38" s="10">
        <f t="shared" si="4"/>
        <v>30</v>
      </c>
      <c r="BC38" s="11">
        <v>4587</v>
      </c>
      <c r="BD38" s="23">
        <v>0.375</v>
      </c>
      <c r="BE38" s="22">
        <f t="shared" si="5"/>
        <v>1720.125</v>
      </c>
      <c r="BF38" s="24">
        <f t="shared" si="3"/>
        <v>51603.75</v>
      </c>
      <c r="BG38" s="25">
        <v>0.978124585072773</v>
      </c>
      <c r="BH38" s="22">
        <f t="shared" si="6"/>
        <v>1128.853443050888</v>
      </c>
      <c r="BI38" s="77"/>
    </row>
    <row r="39" spans="1:69" ht="18.75" hidden="1" x14ac:dyDescent="0.2">
      <c r="A39" s="74" t="s">
        <v>96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6"/>
    </row>
    <row r="40" spans="1:69" s="52" customFormat="1" ht="21.6" hidden="1" customHeight="1" x14ac:dyDescent="0.35">
      <c r="A40" s="50" t="s">
        <v>98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3"/>
      <c r="BK40" s="53"/>
      <c r="BL40" s="53"/>
      <c r="BM40" s="53"/>
      <c r="BN40" s="53"/>
      <c r="BO40" s="53"/>
      <c r="BP40" s="53"/>
      <c r="BQ40" s="53"/>
    </row>
    <row r="41" spans="1:69" s="52" customFormat="1" ht="15" hidden="1" x14ac:dyDescent="0.3">
      <c r="A41" s="54" t="s">
        <v>105</v>
      </c>
      <c r="B41" s="54" t="s">
        <v>72</v>
      </c>
      <c r="C41" s="54" t="s">
        <v>6</v>
      </c>
      <c r="D41" s="54" t="s">
        <v>106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>
        <v>10</v>
      </c>
      <c r="AB41" s="33">
        <v>10</v>
      </c>
      <c r="AC41" s="33">
        <v>10</v>
      </c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>
        <v>10</v>
      </c>
      <c r="AP41" s="33">
        <v>10</v>
      </c>
      <c r="AQ41" s="33">
        <v>10</v>
      </c>
      <c r="AR41" s="33"/>
      <c r="AS41" s="33"/>
      <c r="AT41" s="38"/>
      <c r="AU41" s="38"/>
      <c r="AV41" s="38"/>
      <c r="AW41" s="33"/>
      <c r="AX41" s="33"/>
      <c r="AY41" s="33"/>
      <c r="AZ41" s="33"/>
      <c r="BA41" s="33"/>
      <c r="BB41" s="55">
        <f>SUM(U41:AR41)</f>
        <v>60</v>
      </c>
      <c r="BC41" s="56">
        <v>41</v>
      </c>
      <c r="BD41" s="57">
        <v>1</v>
      </c>
      <c r="BE41" s="58">
        <f>BC41*BD41</f>
        <v>41</v>
      </c>
      <c r="BF41" s="59">
        <f>BE41*BB41</f>
        <v>2460</v>
      </c>
      <c r="BG41" s="60">
        <v>0.75547341199999996</v>
      </c>
      <c r="BH41" s="58">
        <f t="shared" ref="BH41:BH42" si="7">BF41-(BF41*BG41)</f>
        <v>601.53540648000012</v>
      </c>
      <c r="BI41" s="77">
        <f>SUM(BH41:BH44)</f>
        <v>4508.7034928380008</v>
      </c>
      <c r="BJ41" s="53"/>
      <c r="BK41" s="53"/>
      <c r="BL41" s="53"/>
      <c r="BM41" s="53"/>
      <c r="BN41" s="53"/>
      <c r="BO41" s="53"/>
      <c r="BP41" s="53"/>
      <c r="BQ41" s="53"/>
    </row>
    <row r="42" spans="1:69" s="52" customFormat="1" ht="15" hidden="1" x14ac:dyDescent="0.3">
      <c r="A42" s="54" t="s">
        <v>102</v>
      </c>
      <c r="B42" s="54" t="s">
        <v>72</v>
      </c>
      <c r="C42" s="54" t="s">
        <v>6</v>
      </c>
      <c r="D42" s="54" t="s">
        <v>53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>
        <v>4</v>
      </c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>
        <v>4</v>
      </c>
      <c r="AS42" s="33"/>
      <c r="AT42" s="38"/>
      <c r="AU42" s="38"/>
      <c r="AV42" s="38"/>
      <c r="AW42" s="33"/>
      <c r="AX42" s="33"/>
      <c r="AY42" s="33"/>
      <c r="AZ42" s="33"/>
      <c r="BA42" s="33"/>
      <c r="BB42" s="55">
        <v>8</v>
      </c>
      <c r="BC42" s="56">
        <v>925</v>
      </c>
      <c r="BD42" s="57">
        <v>1</v>
      </c>
      <c r="BE42" s="58">
        <f>BC42*BD42</f>
        <v>925</v>
      </c>
      <c r="BF42" s="59">
        <f t="shared" si="3"/>
        <v>7400</v>
      </c>
      <c r="BG42" s="60">
        <v>0.75547341199999996</v>
      </c>
      <c r="BH42" s="58">
        <f t="shared" si="7"/>
        <v>1809.4967512000003</v>
      </c>
      <c r="BI42" s="77"/>
      <c r="BJ42" s="53"/>
      <c r="BK42" s="53"/>
      <c r="BL42" s="53"/>
      <c r="BM42" s="53"/>
      <c r="BN42" s="53"/>
      <c r="BO42" s="53"/>
      <c r="BP42" s="53"/>
      <c r="BQ42" s="53"/>
    </row>
    <row r="43" spans="1:69" s="52" customFormat="1" ht="15" hidden="1" x14ac:dyDescent="0.3">
      <c r="A43" s="54" t="s">
        <v>7</v>
      </c>
      <c r="B43" s="54" t="s">
        <v>100</v>
      </c>
      <c r="C43" s="54" t="s">
        <v>6</v>
      </c>
      <c r="D43" s="33" t="s">
        <v>43</v>
      </c>
      <c r="E43" s="33">
        <v>3</v>
      </c>
      <c r="F43" s="33">
        <v>3</v>
      </c>
      <c r="G43" s="33">
        <v>3</v>
      </c>
      <c r="H43" s="33">
        <v>3</v>
      </c>
      <c r="I43" s="33">
        <v>3</v>
      </c>
      <c r="J43" s="33"/>
      <c r="K43" s="33"/>
      <c r="L43" s="33">
        <v>3</v>
      </c>
      <c r="M43" s="33">
        <v>3</v>
      </c>
      <c r="N43" s="33">
        <v>3</v>
      </c>
      <c r="O43" s="33">
        <v>3</v>
      </c>
      <c r="P43" s="33">
        <v>3</v>
      </c>
      <c r="Q43" s="33"/>
      <c r="R43" s="33"/>
      <c r="S43" s="33">
        <v>3</v>
      </c>
      <c r="T43" s="33">
        <v>3</v>
      </c>
      <c r="U43" s="33">
        <v>3</v>
      </c>
      <c r="V43" s="33">
        <v>3</v>
      </c>
      <c r="W43" s="33">
        <v>3</v>
      </c>
      <c r="X43" s="33"/>
      <c r="Y43" s="33"/>
      <c r="Z43" s="33">
        <v>3</v>
      </c>
      <c r="AA43" s="33">
        <v>3</v>
      </c>
      <c r="AB43" s="33">
        <v>3</v>
      </c>
      <c r="AC43" s="33">
        <v>3</v>
      </c>
      <c r="AD43" s="33">
        <v>3</v>
      </c>
      <c r="AE43" s="33"/>
      <c r="AF43" s="33"/>
      <c r="AG43" s="33">
        <v>3</v>
      </c>
      <c r="AH43" s="33">
        <v>3</v>
      </c>
      <c r="AI43" s="33">
        <v>3</v>
      </c>
      <c r="AJ43" s="33">
        <v>3</v>
      </c>
      <c r="AK43" s="33">
        <v>3</v>
      </c>
      <c r="AL43" s="33"/>
      <c r="AM43" s="33"/>
      <c r="AN43" s="33">
        <v>3</v>
      </c>
      <c r="AO43" s="33">
        <v>3</v>
      </c>
      <c r="AP43" s="33">
        <v>3</v>
      </c>
      <c r="AQ43" s="33">
        <v>3</v>
      </c>
      <c r="AR43" s="33">
        <v>3</v>
      </c>
      <c r="AS43" s="33"/>
      <c r="AT43" s="38"/>
      <c r="AU43" s="33">
        <v>3</v>
      </c>
      <c r="AV43" s="33">
        <v>3</v>
      </c>
      <c r="AW43" s="33">
        <v>3</v>
      </c>
      <c r="AX43" s="33">
        <v>3</v>
      </c>
      <c r="AY43" s="33">
        <v>3</v>
      </c>
      <c r="AZ43" s="33"/>
      <c r="BA43" s="33"/>
      <c r="BB43" s="55">
        <f>SUM(E43:BA43)</f>
        <v>105</v>
      </c>
      <c r="BC43" s="56">
        <v>75.900000000000006</v>
      </c>
      <c r="BD43" s="57">
        <v>1</v>
      </c>
      <c r="BE43" s="58">
        <f t="shared" ref="BE43:BE50" si="8">BC43*BD43</f>
        <v>75.900000000000006</v>
      </c>
      <c r="BF43" s="59">
        <f t="shared" si="3"/>
        <v>7969.5000000000009</v>
      </c>
      <c r="BG43" s="60">
        <v>0.75547341199999996</v>
      </c>
      <c r="BH43" s="58">
        <f>BF43-(BF43*BG43)</f>
        <v>1948.7546430660004</v>
      </c>
      <c r="BI43" s="77"/>
      <c r="BJ43" s="53" t="s">
        <v>107</v>
      </c>
      <c r="BK43" s="53"/>
      <c r="BL43" s="53"/>
      <c r="BM43" s="53"/>
      <c r="BN43" s="53"/>
      <c r="BO43" s="53"/>
      <c r="BP43" s="53"/>
      <c r="BQ43" s="53"/>
    </row>
    <row r="44" spans="1:69" s="52" customFormat="1" ht="15" hidden="1" x14ac:dyDescent="0.3">
      <c r="A44" s="54" t="s">
        <v>75</v>
      </c>
      <c r="B44" s="54" t="s">
        <v>76</v>
      </c>
      <c r="C44" s="54" t="s">
        <v>73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>
        <v>3</v>
      </c>
      <c r="AR44" s="33">
        <v>3</v>
      </c>
      <c r="AS44" s="33"/>
      <c r="AT44" s="38"/>
      <c r="AU44" s="33">
        <v>3</v>
      </c>
      <c r="AV44" s="33">
        <v>3</v>
      </c>
      <c r="AW44" s="33">
        <v>3</v>
      </c>
      <c r="AX44" s="33">
        <v>3</v>
      </c>
      <c r="AY44" s="33">
        <v>3</v>
      </c>
      <c r="AZ44" s="33"/>
      <c r="BA44" s="33"/>
      <c r="BB44" s="55">
        <f>SUM(E44:BA44)</f>
        <v>21</v>
      </c>
      <c r="BC44" s="56">
        <v>29</v>
      </c>
      <c r="BD44" s="57">
        <v>1</v>
      </c>
      <c r="BE44" s="58">
        <f t="shared" si="8"/>
        <v>29</v>
      </c>
      <c r="BF44" s="59">
        <f t="shared" si="3"/>
        <v>609</v>
      </c>
      <c r="BG44" s="60">
        <v>0.75547341199999996</v>
      </c>
      <c r="BH44" s="58">
        <f t="shared" si="0"/>
        <v>148.91669209200001</v>
      </c>
      <c r="BI44" s="77"/>
      <c r="BJ44" s="53"/>
      <c r="BK44" s="53"/>
      <c r="BL44" s="53"/>
      <c r="BM44" s="53"/>
      <c r="BN44" s="53"/>
      <c r="BO44" s="53"/>
      <c r="BP44" s="53"/>
      <c r="BQ44" s="53"/>
    </row>
    <row r="45" spans="1:69" s="52" customFormat="1" ht="15" hidden="1" x14ac:dyDescent="0.3">
      <c r="A45" s="54"/>
      <c r="B45" s="54"/>
      <c r="C45" s="5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8"/>
      <c r="AU45" s="33"/>
      <c r="AV45" s="33"/>
      <c r="AW45" s="33"/>
      <c r="AX45" s="33"/>
      <c r="AY45" s="33"/>
      <c r="AZ45" s="33"/>
      <c r="BA45" s="33"/>
      <c r="BB45" s="55"/>
      <c r="BC45" s="56"/>
      <c r="BD45" s="57"/>
      <c r="BE45" s="58"/>
      <c r="BF45" s="59"/>
      <c r="BG45" s="60"/>
      <c r="BH45" s="58"/>
      <c r="BI45" s="62"/>
      <c r="BJ45" s="53"/>
      <c r="BK45" s="53"/>
      <c r="BL45" s="53"/>
      <c r="BM45" s="53"/>
      <c r="BN45" s="53"/>
      <c r="BO45" s="53"/>
      <c r="BP45" s="53"/>
      <c r="BQ45" s="53"/>
    </row>
    <row r="46" spans="1:69" s="52" customFormat="1" ht="15" hidden="1" x14ac:dyDescent="0.3">
      <c r="A46" s="54" t="s">
        <v>103</v>
      </c>
      <c r="B46" s="54"/>
      <c r="C46" s="5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>
        <v>1</v>
      </c>
      <c r="AD46" s="33">
        <v>5</v>
      </c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>
        <v>1</v>
      </c>
      <c r="AR46" s="33">
        <v>5</v>
      </c>
      <c r="AS46" s="33"/>
      <c r="AT46" s="38"/>
      <c r="AU46" s="33"/>
      <c r="AV46" s="33"/>
      <c r="AW46" s="33"/>
      <c r="AX46" s="33"/>
      <c r="AY46" s="33"/>
      <c r="AZ46" s="33"/>
      <c r="BA46" s="33"/>
      <c r="BB46" s="55">
        <v>12</v>
      </c>
      <c r="BC46" s="56">
        <v>155</v>
      </c>
      <c r="BD46" s="57">
        <v>1</v>
      </c>
      <c r="BE46" s="56">
        <v>155</v>
      </c>
      <c r="BF46" s="59">
        <f t="shared" si="3"/>
        <v>1860</v>
      </c>
      <c r="BG46" s="60">
        <v>0.78547341199999998</v>
      </c>
      <c r="BH46" s="58">
        <f>BF46-(BF46*BG46)</f>
        <v>399.01945367999997</v>
      </c>
      <c r="BI46" s="62"/>
      <c r="BJ46" s="67">
        <v>0.78547341199999998</v>
      </c>
      <c r="BK46" s="53"/>
      <c r="BL46" s="53"/>
      <c r="BM46" s="53"/>
      <c r="BN46" s="53"/>
      <c r="BO46" s="53"/>
      <c r="BP46" s="53"/>
      <c r="BQ46" s="53"/>
    </row>
    <row r="47" spans="1:69" s="52" customFormat="1" ht="15" hidden="1" x14ac:dyDescent="0.3">
      <c r="A47" s="54" t="s">
        <v>104</v>
      </c>
      <c r="B47" s="54"/>
      <c r="C47" s="5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>
        <v>1</v>
      </c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>
        <v>1</v>
      </c>
      <c r="AS47" s="33"/>
      <c r="AT47" s="38"/>
      <c r="AU47" s="33"/>
      <c r="AV47" s="33"/>
      <c r="AW47" s="33"/>
      <c r="AX47" s="33"/>
      <c r="AY47" s="33"/>
      <c r="AZ47" s="33"/>
      <c r="BA47" s="33"/>
      <c r="BB47" s="55">
        <v>2</v>
      </c>
      <c r="BC47" s="56">
        <v>310</v>
      </c>
      <c r="BD47" s="57">
        <v>1</v>
      </c>
      <c r="BE47" s="58">
        <v>310</v>
      </c>
      <c r="BF47" s="59">
        <f t="shared" si="3"/>
        <v>620</v>
      </c>
      <c r="BG47" s="60">
        <v>0.78547341199999998</v>
      </c>
      <c r="BH47" s="58">
        <f t="shared" si="0"/>
        <v>133.00648455999999</v>
      </c>
      <c r="BI47" s="62"/>
      <c r="BJ47" s="67">
        <v>0.78547341199999998</v>
      </c>
      <c r="BK47" s="53"/>
      <c r="BL47" s="53"/>
      <c r="BM47" s="53"/>
      <c r="BN47" s="53"/>
      <c r="BO47" s="53"/>
      <c r="BP47" s="53"/>
      <c r="BQ47" s="53"/>
    </row>
    <row r="48" spans="1:69" s="52" customFormat="1" ht="15" hidden="1" x14ac:dyDescent="0.3">
      <c r="A48" s="54" t="s">
        <v>77</v>
      </c>
      <c r="B48" s="54" t="s">
        <v>78</v>
      </c>
      <c r="C48" s="61" t="s">
        <v>86</v>
      </c>
      <c r="D48" s="33" t="s">
        <v>43</v>
      </c>
      <c r="E48" s="33"/>
      <c r="F48" s="33"/>
      <c r="G48" s="33">
        <v>1</v>
      </c>
      <c r="H48" s="33"/>
      <c r="I48" s="33"/>
      <c r="J48" s="33"/>
      <c r="K48" s="33"/>
      <c r="L48" s="33"/>
      <c r="M48" s="33"/>
      <c r="N48" s="33"/>
      <c r="O48" s="33">
        <v>1</v>
      </c>
      <c r="P48" s="33"/>
      <c r="Q48" s="33"/>
      <c r="R48" s="33"/>
      <c r="S48" s="33"/>
      <c r="T48" s="33"/>
      <c r="U48" s="33"/>
      <c r="V48" s="33">
        <v>1</v>
      </c>
      <c r="W48" s="33"/>
      <c r="X48" s="33"/>
      <c r="Y48" s="33"/>
      <c r="Z48" s="33"/>
      <c r="AA48" s="33"/>
      <c r="AB48" s="33"/>
      <c r="AC48" s="33">
        <v>1</v>
      </c>
      <c r="AD48" s="33"/>
      <c r="AE48" s="33"/>
      <c r="AF48" s="33"/>
      <c r="AG48" s="33"/>
      <c r="AH48" s="33"/>
      <c r="AI48" s="33"/>
      <c r="AJ48" s="33">
        <v>1</v>
      </c>
      <c r="AK48" s="33"/>
      <c r="AL48" s="33"/>
      <c r="AM48" s="33"/>
      <c r="AN48" s="33"/>
      <c r="AO48" s="33"/>
      <c r="AP48" s="33"/>
      <c r="AQ48" s="33">
        <v>1</v>
      </c>
      <c r="AR48" s="33"/>
      <c r="AS48" s="33"/>
      <c r="AT48" s="38"/>
      <c r="AU48" s="33"/>
      <c r="AV48" s="33"/>
      <c r="AW48" s="33"/>
      <c r="AX48" s="33">
        <v>1</v>
      </c>
      <c r="AY48" s="33"/>
      <c r="AZ48" s="33"/>
      <c r="BA48" s="33"/>
      <c r="BB48" s="55">
        <f>SUM(E48:BA48)</f>
        <v>7</v>
      </c>
      <c r="BC48" s="56">
        <v>1735</v>
      </c>
      <c r="BD48" s="57">
        <v>1</v>
      </c>
      <c r="BE48" s="58">
        <f t="shared" si="8"/>
        <v>1735</v>
      </c>
      <c r="BF48" s="59">
        <f t="shared" si="3"/>
        <v>12145</v>
      </c>
      <c r="BG48" s="60">
        <v>0.78</v>
      </c>
      <c r="BH48" s="58">
        <f t="shared" si="0"/>
        <v>2671.8999999999996</v>
      </c>
      <c r="BI48" s="78">
        <f>SUM(BH46:BH50)</f>
        <v>5352.2259382399989</v>
      </c>
      <c r="BJ48" s="53"/>
      <c r="BK48" s="53"/>
      <c r="BL48" s="53"/>
      <c r="BM48" s="53"/>
      <c r="BN48" s="53"/>
      <c r="BO48" s="53"/>
      <c r="BP48" s="53"/>
      <c r="BQ48" s="53"/>
    </row>
    <row r="49" spans="1:69" s="52" customFormat="1" ht="15" hidden="1" x14ac:dyDescent="0.3">
      <c r="A49" s="54" t="s">
        <v>87</v>
      </c>
      <c r="B49" s="54" t="s">
        <v>88</v>
      </c>
      <c r="C49" s="61" t="s">
        <v>86</v>
      </c>
      <c r="D49" s="33"/>
      <c r="E49" s="33"/>
      <c r="F49" s="33">
        <v>1</v>
      </c>
      <c r="G49" s="33">
        <v>1</v>
      </c>
      <c r="H49" s="33">
        <v>1</v>
      </c>
      <c r="I49" s="33"/>
      <c r="J49" s="33"/>
      <c r="K49" s="33"/>
      <c r="L49" s="33">
        <v>1</v>
      </c>
      <c r="M49" s="33"/>
      <c r="N49" s="33">
        <v>1</v>
      </c>
      <c r="O49" s="33"/>
      <c r="P49" s="33">
        <v>1</v>
      </c>
      <c r="Q49" s="33"/>
      <c r="R49" s="33"/>
      <c r="S49" s="33">
        <v>1</v>
      </c>
      <c r="T49" s="33"/>
      <c r="U49" s="33"/>
      <c r="V49" s="33">
        <v>1</v>
      </c>
      <c r="W49" s="33"/>
      <c r="X49" s="33">
        <v>1</v>
      </c>
      <c r="Y49" s="33"/>
      <c r="Z49" s="33"/>
      <c r="AA49" s="33"/>
      <c r="AB49" s="33">
        <v>1</v>
      </c>
      <c r="AC49" s="33"/>
      <c r="AD49" s="33">
        <v>1</v>
      </c>
      <c r="AE49" s="33">
        <v>1</v>
      </c>
      <c r="AF49" s="33"/>
      <c r="AG49" s="33">
        <v>1</v>
      </c>
      <c r="AH49" s="33"/>
      <c r="AI49" s="33">
        <v>1</v>
      </c>
      <c r="AJ49" s="33">
        <v>1</v>
      </c>
      <c r="AK49" s="33"/>
      <c r="AL49" s="33"/>
      <c r="AM49" s="33"/>
      <c r="AN49" s="33"/>
      <c r="AO49" s="33">
        <v>1</v>
      </c>
      <c r="AP49" s="33">
        <v>1</v>
      </c>
      <c r="AQ49" s="33"/>
      <c r="AR49" s="33">
        <v>1</v>
      </c>
      <c r="AS49" s="33"/>
      <c r="AT49" s="38"/>
      <c r="AU49" s="33"/>
      <c r="AV49" s="33">
        <v>1</v>
      </c>
      <c r="AW49" s="33">
        <v>1</v>
      </c>
      <c r="AX49" s="33"/>
      <c r="AY49" s="33">
        <v>1</v>
      </c>
      <c r="AZ49" s="33"/>
      <c r="BA49" s="33"/>
      <c r="BB49" s="55">
        <f>SUM(E49:BA49)</f>
        <v>21</v>
      </c>
      <c r="BC49" s="56">
        <v>155</v>
      </c>
      <c r="BD49" s="57">
        <v>1</v>
      </c>
      <c r="BE49" s="58">
        <f t="shared" si="8"/>
        <v>155</v>
      </c>
      <c r="BF49" s="59">
        <f>BE49*BB49</f>
        <v>3255</v>
      </c>
      <c r="BG49" s="60">
        <v>0.78</v>
      </c>
      <c r="BH49" s="58">
        <f t="shared" si="0"/>
        <v>716.09999999999991</v>
      </c>
      <c r="BI49" s="78"/>
      <c r="BJ49" s="53"/>
      <c r="BK49" s="53"/>
      <c r="BL49" s="53"/>
      <c r="BM49" s="53"/>
      <c r="BN49" s="53"/>
      <c r="BO49" s="53"/>
      <c r="BP49" s="53"/>
      <c r="BQ49" s="53"/>
    </row>
    <row r="50" spans="1:69" s="52" customFormat="1" ht="15" hidden="1" x14ac:dyDescent="0.3">
      <c r="A50" s="54" t="s">
        <v>89</v>
      </c>
      <c r="B50" s="54" t="s">
        <v>88</v>
      </c>
      <c r="C50" s="61" t="s">
        <v>86</v>
      </c>
      <c r="D50" s="33"/>
      <c r="E50" s="33">
        <v>1</v>
      </c>
      <c r="F50" s="33"/>
      <c r="G50" s="33">
        <v>1</v>
      </c>
      <c r="H50" s="33"/>
      <c r="I50" s="33">
        <v>1</v>
      </c>
      <c r="J50" s="33"/>
      <c r="K50" s="33"/>
      <c r="L50" s="33">
        <v>1</v>
      </c>
      <c r="M50" s="33"/>
      <c r="N50" s="33">
        <v>1</v>
      </c>
      <c r="O50" s="33"/>
      <c r="P50" s="33">
        <v>1</v>
      </c>
      <c r="Q50" s="33"/>
      <c r="R50" s="33"/>
      <c r="S50" s="33">
        <v>1</v>
      </c>
      <c r="T50" s="33"/>
      <c r="U50" s="33">
        <v>1</v>
      </c>
      <c r="V50" s="33"/>
      <c r="W50" s="33">
        <v>1</v>
      </c>
      <c r="X50" s="33"/>
      <c r="Y50" s="33"/>
      <c r="Z50" s="33">
        <v>1</v>
      </c>
      <c r="AA50" s="33"/>
      <c r="AB50" s="33">
        <v>1</v>
      </c>
      <c r="AC50" s="33"/>
      <c r="AD50" s="33">
        <v>1</v>
      </c>
      <c r="AE50" s="33"/>
      <c r="AF50" s="33"/>
      <c r="AG50" s="33">
        <v>1</v>
      </c>
      <c r="AH50" s="33"/>
      <c r="AI50" s="33">
        <v>1</v>
      </c>
      <c r="AJ50" s="33"/>
      <c r="AK50" s="33">
        <v>1</v>
      </c>
      <c r="AL50" s="33"/>
      <c r="AM50" s="33"/>
      <c r="AN50" s="33">
        <v>1</v>
      </c>
      <c r="AO50" s="33"/>
      <c r="AP50" s="33">
        <v>1</v>
      </c>
      <c r="AQ50" s="33"/>
      <c r="AR50" s="33">
        <v>1</v>
      </c>
      <c r="AS50" s="33"/>
      <c r="AT50" s="38"/>
      <c r="AU50" s="33">
        <v>1</v>
      </c>
      <c r="AV50" s="33"/>
      <c r="AW50" s="33">
        <v>1</v>
      </c>
      <c r="AX50" s="33"/>
      <c r="AY50" s="33">
        <v>1</v>
      </c>
      <c r="AZ50" s="33"/>
      <c r="BA50" s="33"/>
      <c r="BB50" s="55">
        <f>SUM(E50:BA50)</f>
        <v>21</v>
      </c>
      <c r="BC50" s="56">
        <v>310</v>
      </c>
      <c r="BD50" s="57">
        <v>1</v>
      </c>
      <c r="BE50" s="58">
        <f t="shared" si="8"/>
        <v>310</v>
      </c>
      <c r="BF50" s="59">
        <f>BE50*BB50</f>
        <v>6510</v>
      </c>
      <c r="BG50" s="60">
        <v>0.78</v>
      </c>
      <c r="BH50" s="58">
        <f t="shared" si="0"/>
        <v>1432.1999999999998</v>
      </c>
      <c r="BI50" s="79"/>
      <c r="BJ50" s="53" t="s">
        <v>108</v>
      </c>
      <c r="BK50" s="53"/>
      <c r="BL50" s="53"/>
      <c r="BM50" s="53"/>
      <c r="BN50" s="53"/>
      <c r="BO50" s="53"/>
      <c r="BP50" s="53"/>
      <c r="BQ50" s="53"/>
    </row>
    <row r="51" spans="1:69" ht="14.45" hidden="1" customHeight="1" x14ac:dyDescent="0.2">
      <c r="A51" s="70" t="s">
        <v>60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1">
        <f>SUM(BI10,BI30,BI41,BI48)</f>
        <v>25000.119321701284</v>
      </c>
    </row>
    <row r="52" spans="1:69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2"/>
    </row>
    <row r="54" spans="1:69" x14ac:dyDescent="0.2">
      <c r="BI54" s="1" t="s">
        <v>55</v>
      </c>
    </row>
    <row r="55" spans="1:69" x14ac:dyDescent="0.2">
      <c r="BI55" s="1" t="s">
        <v>55</v>
      </c>
    </row>
    <row r="56" spans="1:69" x14ac:dyDescent="0.2">
      <c r="AU56" s="1" t="s">
        <v>55</v>
      </c>
    </row>
    <row r="57" spans="1:69" x14ac:dyDescent="0.2">
      <c r="BI57" s="1" t="s">
        <v>55</v>
      </c>
    </row>
    <row r="58" spans="1:69" x14ac:dyDescent="0.2">
      <c r="C58" s="1" t="s">
        <v>55</v>
      </c>
      <c r="BG58" s="44"/>
      <c r="BH58" s="44"/>
    </row>
    <row r="59" spans="1:69" x14ac:dyDescent="0.2">
      <c r="A59" s="1" t="s">
        <v>55</v>
      </c>
    </row>
  </sheetData>
  <dataConsolidate/>
  <mergeCells count="30">
    <mergeCell ref="A1:BI1"/>
    <mergeCell ref="A2:A8"/>
    <mergeCell ref="B2:B8"/>
    <mergeCell ref="C2:C8"/>
    <mergeCell ref="D2:D8"/>
    <mergeCell ref="E2:R2"/>
    <mergeCell ref="S2:AT2"/>
    <mergeCell ref="AU2:BA2"/>
    <mergeCell ref="BB2:BI2"/>
    <mergeCell ref="BB3:BB8"/>
    <mergeCell ref="BI3:BI8"/>
    <mergeCell ref="S4:BA4"/>
    <mergeCell ref="E7:R7"/>
    <mergeCell ref="S7:Y7"/>
    <mergeCell ref="Z7:AP7"/>
    <mergeCell ref="AQ7:BA7"/>
    <mergeCell ref="BH3:BH8"/>
    <mergeCell ref="A51:BH52"/>
    <mergeCell ref="BI51:BI52"/>
    <mergeCell ref="BI10:BI28"/>
    <mergeCell ref="A29:BI29"/>
    <mergeCell ref="BI30:BI38"/>
    <mergeCell ref="A39:BI39"/>
    <mergeCell ref="BI41:BI44"/>
    <mergeCell ref="BI48:BI50"/>
    <mergeCell ref="BC3:BC8"/>
    <mergeCell ref="BD3:BD8"/>
    <mergeCell ref="BE3:BE8"/>
    <mergeCell ref="BF3:BF8"/>
    <mergeCell ref="BG3:BG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59"/>
  <sheetViews>
    <sheetView showGridLines="0" topLeftCell="A44" zoomScale="80" zoomScaleNormal="80" workbookViewId="0">
      <selection activeCell="A63" sqref="A63"/>
    </sheetView>
  </sheetViews>
  <sheetFormatPr defaultColWidth="9.140625" defaultRowHeight="12.75" x14ac:dyDescent="0.2"/>
  <cols>
    <col min="1" max="1" width="71.7109375" style="1" customWidth="1"/>
    <col min="2" max="2" width="60.28515625" style="1" bestFit="1" customWidth="1"/>
    <col min="3" max="3" width="36.28515625" style="1" customWidth="1"/>
    <col min="4" max="4" width="11.42578125" style="1" bestFit="1" customWidth="1"/>
    <col min="5" max="6" width="4.85546875" style="1" customWidth="1"/>
    <col min="7" max="7" width="5" style="1" customWidth="1"/>
    <col min="8" max="8" width="4.28515625" style="1" customWidth="1"/>
    <col min="9" max="9" width="4.7109375" style="1" customWidth="1"/>
    <col min="10" max="18" width="5.5703125" style="1" customWidth="1"/>
    <col min="19" max="19" width="4.140625" style="1" customWidth="1"/>
    <col min="20" max="20" width="5.28515625" style="1" customWidth="1"/>
    <col min="21" max="21" width="5.85546875" style="1" customWidth="1"/>
    <col min="22" max="22" width="5" style="1" customWidth="1"/>
    <col min="23" max="26" width="4.7109375" style="1" customWidth="1"/>
    <col min="27" max="27" width="4.85546875" style="1" customWidth="1"/>
    <col min="28" max="28" width="5.140625" style="1" customWidth="1"/>
    <col min="29" max="41" width="5.85546875" style="1" customWidth="1"/>
    <col min="42" max="42" width="5" style="1" customWidth="1"/>
    <col min="43" max="43" width="5.5703125" style="1" customWidth="1"/>
    <col min="44" max="44" width="4.7109375" style="1" customWidth="1"/>
    <col min="45" max="45" width="4.85546875" style="1" customWidth="1"/>
    <col min="46" max="52" width="5.140625" style="1" customWidth="1"/>
    <col min="53" max="53" width="5" style="1" customWidth="1"/>
    <col min="54" max="54" width="13.7109375" style="1" customWidth="1"/>
    <col min="55" max="55" width="21.5703125" style="1" bestFit="1" customWidth="1"/>
    <col min="56" max="56" width="12.7109375" style="17" bestFit="1" customWidth="1"/>
    <col min="57" max="57" width="17" style="1" bestFit="1" customWidth="1"/>
    <col min="58" max="58" width="19.28515625" style="1" bestFit="1" customWidth="1"/>
    <col min="59" max="59" width="12.7109375" style="1" bestFit="1" customWidth="1"/>
    <col min="60" max="60" width="23.140625" style="1" customWidth="1"/>
    <col min="61" max="61" width="32" style="1" bestFit="1" customWidth="1"/>
    <col min="62" max="63" width="9.140625" style="1"/>
    <col min="64" max="64" width="14.85546875" style="1" bestFit="1" customWidth="1"/>
    <col min="65" max="16384" width="9.140625" style="1"/>
  </cols>
  <sheetData>
    <row r="1" spans="1:61" ht="31.9" customHeight="1" x14ac:dyDescent="0.2">
      <c r="A1" s="82" t="s">
        <v>113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</row>
    <row r="2" spans="1:61" ht="27.6" customHeight="1" x14ac:dyDescent="0.2">
      <c r="A2" s="83" t="s">
        <v>0</v>
      </c>
      <c r="B2" s="83" t="s">
        <v>1</v>
      </c>
      <c r="C2" s="83" t="s">
        <v>4</v>
      </c>
      <c r="D2" s="85" t="s">
        <v>3</v>
      </c>
      <c r="E2" s="87" t="s">
        <v>61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 t="s">
        <v>62</v>
      </c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1" t="s">
        <v>64</v>
      </c>
      <c r="AV2" s="90"/>
      <c r="AW2" s="90"/>
      <c r="AX2" s="90"/>
      <c r="AY2" s="90"/>
      <c r="AZ2" s="90"/>
      <c r="BA2" s="90"/>
      <c r="BB2" s="92"/>
      <c r="BC2" s="92"/>
      <c r="BD2" s="92"/>
      <c r="BE2" s="92"/>
      <c r="BF2" s="92"/>
      <c r="BG2" s="92"/>
      <c r="BH2" s="92"/>
      <c r="BI2" s="92"/>
    </row>
    <row r="3" spans="1:61" ht="6.6" hidden="1" customHeight="1" x14ac:dyDescent="0.2">
      <c r="A3" s="84"/>
      <c r="B3" s="84"/>
      <c r="C3" s="84"/>
      <c r="D3" s="8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93" t="s">
        <v>2</v>
      </c>
      <c r="BC3" s="68" t="s">
        <v>10</v>
      </c>
      <c r="BD3" s="68" t="s">
        <v>11</v>
      </c>
      <c r="BE3" s="68" t="s">
        <v>12</v>
      </c>
      <c r="BF3" s="80" t="s">
        <v>13</v>
      </c>
      <c r="BG3" s="80" t="s">
        <v>14</v>
      </c>
      <c r="BH3" s="68" t="s">
        <v>15</v>
      </c>
      <c r="BI3" s="68" t="s">
        <v>16</v>
      </c>
    </row>
    <row r="4" spans="1:61" ht="17.45" hidden="1" customHeight="1" x14ac:dyDescent="0.35">
      <c r="A4" s="84"/>
      <c r="B4" s="84"/>
      <c r="C4" s="84"/>
      <c r="D4" s="86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95" t="s">
        <v>52</v>
      </c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7"/>
      <c r="AV4" s="97"/>
      <c r="AW4" s="97"/>
      <c r="AX4" s="97"/>
      <c r="AY4" s="97"/>
      <c r="AZ4" s="97"/>
      <c r="BA4" s="97"/>
      <c r="BB4" s="94"/>
      <c r="BC4" s="69"/>
      <c r="BD4" s="69"/>
      <c r="BE4" s="69"/>
      <c r="BF4" s="81"/>
      <c r="BG4" s="81"/>
      <c r="BH4" s="69"/>
      <c r="BI4" s="69"/>
    </row>
    <row r="5" spans="1:61" s="19" customFormat="1" ht="17.45" hidden="1" customHeight="1" x14ac:dyDescent="0.25">
      <c r="A5" s="84"/>
      <c r="B5" s="84"/>
      <c r="C5" s="84"/>
      <c r="D5" s="86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20">
        <v>1</v>
      </c>
      <c r="T5" s="21">
        <v>2</v>
      </c>
      <c r="U5" s="21">
        <v>3</v>
      </c>
      <c r="V5" s="21">
        <v>4</v>
      </c>
      <c r="W5" s="21">
        <v>5</v>
      </c>
      <c r="X5" s="21"/>
      <c r="Y5" s="21"/>
      <c r="Z5" s="21">
        <v>7</v>
      </c>
      <c r="AA5" s="21">
        <v>8</v>
      </c>
      <c r="AB5" s="21">
        <v>9</v>
      </c>
      <c r="AC5" s="21">
        <v>10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32">
        <v>11</v>
      </c>
      <c r="AQ5" s="32">
        <v>13</v>
      </c>
      <c r="AR5" s="32">
        <v>14</v>
      </c>
      <c r="AS5" s="32">
        <v>15</v>
      </c>
      <c r="AT5" s="32">
        <v>16</v>
      </c>
      <c r="AU5" s="36"/>
      <c r="AV5" s="36"/>
      <c r="AW5" s="36"/>
      <c r="AX5" s="36"/>
      <c r="AY5" s="36"/>
      <c r="AZ5" s="36"/>
      <c r="BA5" s="36"/>
      <c r="BB5" s="94"/>
      <c r="BC5" s="69"/>
      <c r="BD5" s="69"/>
      <c r="BE5" s="69"/>
      <c r="BF5" s="81"/>
      <c r="BG5" s="81"/>
      <c r="BH5" s="69"/>
      <c r="BI5" s="69"/>
    </row>
    <row r="6" spans="1:61" s="19" customFormat="1" ht="16.899999999999999" hidden="1" customHeight="1" x14ac:dyDescent="0.25">
      <c r="A6" s="84"/>
      <c r="B6" s="84"/>
      <c r="C6" s="84"/>
      <c r="D6" s="86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 t="s">
        <v>47</v>
      </c>
      <c r="T6" s="41" t="s">
        <v>48</v>
      </c>
      <c r="U6" s="41" t="s">
        <v>49</v>
      </c>
      <c r="V6" s="41" t="s">
        <v>50</v>
      </c>
      <c r="W6" s="41" t="s">
        <v>51</v>
      </c>
      <c r="X6" s="41"/>
      <c r="Y6" s="41"/>
      <c r="Z6" s="41" t="s">
        <v>46</v>
      </c>
      <c r="AA6" s="41" t="s">
        <v>47</v>
      </c>
      <c r="AB6" s="41" t="s">
        <v>48</v>
      </c>
      <c r="AC6" s="41" t="s">
        <v>49</v>
      </c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37" t="s">
        <v>50</v>
      </c>
      <c r="AQ6" s="37" t="s">
        <v>45</v>
      </c>
      <c r="AR6" s="37" t="s">
        <v>46</v>
      </c>
      <c r="AS6" s="37" t="s">
        <v>47</v>
      </c>
      <c r="AT6" s="37" t="s">
        <v>48</v>
      </c>
      <c r="AU6" s="37"/>
      <c r="AV6" s="37"/>
      <c r="AW6" s="37"/>
      <c r="AX6" s="37"/>
      <c r="AY6" s="37"/>
      <c r="AZ6" s="37"/>
      <c r="BA6" s="37"/>
      <c r="BB6" s="94"/>
      <c r="BC6" s="69"/>
      <c r="BD6" s="69"/>
      <c r="BE6" s="69"/>
      <c r="BF6" s="81"/>
      <c r="BG6" s="81"/>
      <c r="BH6" s="69"/>
      <c r="BI6" s="69"/>
    </row>
    <row r="7" spans="1:61" s="19" customFormat="1" ht="16.899999999999999" customHeight="1" x14ac:dyDescent="0.25">
      <c r="A7" s="84"/>
      <c r="B7" s="84"/>
      <c r="C7" s="84"/>
      <c r="D7" s="86"/>
      <c r="E7" s="98" t="s">
        <v>59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 t="s">
        <v>58</v>
      </c>
      <c r="T7" s="99"/>
      <c r="U7" s="99"/>
      <c r="V7" s="99"/>
      <c r="W7" s="99"/>
      <c r="X7" s="99"/>
      <c r="Y7" s="100"/>
      <c r="Z7" s="101" t="s">
        <v>63</v>
      </c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 t="s">
        <v>91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5"/>
      <c r="BB7" s="94"/>
      <c r="BC7" s="69"/>
      <c r="BD7" s="69"/>
      <c r="BE7" s="69"/>
      <c r="BF7" s="81"/>
      <c r="BG7" s="81"/>
      <c r="BH7" s="69"/>
      <c r="BI7" s="69"/>
    </row>
    <row r="8" spans="1:61" s="19" customFormat="1" ht="16.899999999999999" customHeight="1" x14ac:dyDescent="0.25">
      <c r="A8" s="84"/>
      <c r="B8" s="84"/>
      <c r="C8" s="84"/>
      <c r="D8" s="86"/>
      <c r="E8" s="43" t="s">
        <v>50</v>
      </c>
      <c r="F8" s="43" t="s">
        <v>51</v>
      </c>
      <c r="G8" s="43" t="s">
        <v>45</v>
      </c>
      <c r="H8" s="43" t="s">
        <v>46</v>
      </c>
      <c r="I8" s="43" t="s">
        <v>47</v>
      </c>
      <c r="J8" s="43" t="s">
        <v>54</v>
      </c>
      <c r="K8" s="43" t="s">
        <v>49</v>
      </c>
      <c r="L8" s="43" t="s">
        <v>50</v>
      </c>
      <c r="M8" s="43" t="s">
        <v>51</v>
      </c>
      <c r="N8" s="43" t="s">
        <v>45</v>
      </c>
      <c r="O8" s="43" t="s">
        <v>46</v>
      </c>
      <c r="P8" s="43" t="s">
        <v>47</v>
      </c>
      <c r="Q8" s="43" t="s">
        <v>48</v>
      </c>
      <c r="R8" s="43" t="s">
        <v>49</v>
      </c>
      <c r="S8" s="43" t="s">
        <v>50</v>
      </c>
      <c r="T8" s="43" t="s">
        <v>51</v>
      </c>
      <c r="U8" s="43" t="s">
        <v>45</v>
      </c>
      <c r="V8" s="43" t="s">
        <v>46</v>
      </c>
      <c r="W8" s="43" t="s">
        <v>47</v>
      </c>
      <c r="X8" s="43" t="s">
        <v>48</v>
      </c>
      <c r="Y8" s="43" t="s">
        <v>49</v>
      </c>
      <c r="Z8" s="43" t="s">
        <v>50</v>
      </c>
      <c r="AA8" s="43" t="s">
        <v>51</v>
      </c>
      <c r="AB8" s="43" t="s">
        <v>45</v>
      </c>
      <c r="AC8" s="43" t="s">
        <v>46</v>
      </c>
      <c r="AD8" s="43" t="s">
        <v>47</v>
      </c>
      <c r="AE8" s="43" t="s">
        <v>48</v>
      </c>
      <c r="AF8" s="43" t="s">
        <v>49</v>
      </c>
      <c r="AG8" s="43" t="s">
        <v>50</v>
      </c>
      <c r="AH8" s="43" t="s">
        <v>51</v>
      </c>
      <c r="AI8" s="43" t="s">
        <v>45</v>
      </c>
      <c r="AJ8" s="43" t="s">
        <v>46</v>
      </c>
      <c r="AK8" s="43" t="s">
        <v>47</v>
      </c>
      <c r="AL8" s="43" t="s">
        <v>48</v>
      </c>
      <c r="AM8" s="43" t="s">
        <v>49</v>
      </c>
      <c r="AN8" s="43" t="s">
        <v>50</v>
      </c>
      <c r="AO8" s="43" t="s">
        <v>51</v>
      </c>
      <c r="AP8" s="43" t="s">
        <v>45</v>
      </c>
      <c r="AQ8" s="43" t="s">
        <v>46</v>
      </c>
      <c r="AR8" s="43" t="s">
        <v>47</v>
      </c>
      <c r="AS8" s="43" t="s">
        <v>48</v>
      </c>
      <c r="AT8" s="43" t="s">
        <v>49</v>
      </c>
      <c r="AU8" s="43" t="s">
        <v>50</v>
      </c>
      <c r="AV8" s="43" t="s">
        <v>51</v>
      </c>
      <c r="AW8" s="43" t="s">
        <v>45</v>
      </c>
      <c r="AX8" s="43" t="s">
        <v>46</v>
      </c>
      <c r="AY8" s="43" t="s">
        <v>47</v>
      </c>
      <c r="AZ8" s="43" t="s">
        <v>48</v>
      </c>
      <c r="BA8" s="43" t="s">
        <v>49</v>
      </c>
      <c r="BB8" s="94"/>
      <c r="BC8" s="69"/>
      <c r="BD8" s="69"/>
      <c r="BE8" s="69"/>
      <c r="BF8" s="81"/>
      <c r="BG8" s="81"/>
      <c r="BH8" s="69"/>
      <c r="BI8" s="69"/>
    </row>
    <row r="9" spans="1:61" s="18" customFormat="1" ht="18" x14ac:dyDescent="0.3">
      <c r="A9" s="39" t="s">
        <v>44</v>
      </c>
      <c r="B9" s="34"/>
      <c r="C9" s="34"/>
      <c r="D9" s="34"/>
      <c r="E9" s="42">
        <v>21</v>
      </c>
      <c r="F9" s="42">
        <v>22</v>
      </c>
      <c r="G9" s="42">
        <v>23</v>
      </c>
      <c r="H9" s="42">
        <v>24</v>
      </c>
      <c r="I9" s="42">
        <v>25</v>
      </c>
      <c r="J9" s="42">
        <v>26</v>
      </c>
      <c r="K9" s="42">
        <v>27</v>
      </c>
      <c r="L9" s="42">
        <v>28</v>
      </c>
      <c r="M9" s="42">
        <v>29</v>
      </c>
      <c r="N9" s="42">
        <v>30</v>
      </c>
      <c r="O9" s="42">
        <v>31</v>
      </c>
      <c r="P9" s="42">
        <v>1</v>
      </c>
      <c r="Q9" s="42">
        <v>2</v>
      </c>
      <c r="R9" s="42">
        <v>3</v>
      </c>
      <c r="S9" s="42">
        <v>4</v>
      </c>
      <c r="T9" s="42">
        <v>5</v>
      </c>
      <c r="U9" s="42">
        <v>6</v>
      </c>
      <c r="V9" s="42">
        <v>7</v>
      </c>
      <c r="W9" s="42">
        <v>8</v>
      </c>
      <c r="X9" s="42">
        <v>9</v>
      </c>
      <c r="Y9" s="42">
        <v>10</v>
      </c>
      <c r="Z9" s="42">
        <v>11</v>
      </c>
      <c r="AA9" s="42">
        <v>12</v>
      </c>
      <c r="AB9" s="42">
        <v>13</v>
      </c>
      <c r="AC9" s="42">
        <v>14</v>
      </c>
      <c r="AD9" s="42">
        <v>15</v>
      </c>
      <c r="AE9" s="42">
        <v>16</v>
      </c>
      <c r="AF9" s="42">
        <v>17</v>
      </c>
      <c r="AG9" s="42">
        <v>18</v>
      </c>
      <c r="AH9" s="42">
        <v>19</v>
      </c>
      <c r="AI9" s="42">
        <v>20</v>
      </c>
      <c r="AJ9" s="42">
        <v>21</v>
      </c>
      <c r="AK9" s="42">
        <v>22</v>
      </c>
      <c r="AL9" s="42">
        <v>23</v>
      </c>
      <c r="AM9" s="42">
        <v>24</v>
      </c>
      <c r="AN9" s="42">
        <v>25</v>
      </c>
      <c r="AO9" s="42">
        <v>26</v>
      </c>
      <c r="AP9" s="42">
        <v>27</v>
      </c>
      <c r="AQ9" s="42">
        <v>28</v>
      </c>
      <c r="AR9" s="42">
        <v>29</v>
      </c>
      <c r="AS9" s="42">
        <v>30</v>
      </c>
      <c r="AT9" s="42">
        <v>31</v>
      </c>
      <c r="AU9" s="42">
        <v>1</v>
      </c>
      <c r="AV9" s="42">
        <v>2</v>
      </c>
      <c r="AW9" s="42">
        <v>3</v>
      </c>
      <c r="AX9" s="42">
        <v>4</v>
      </c>
      <c r="AY9" s="42">
        <v>5</v>
      </c>
      <c r="AZ9" s="42">
        <v>6</v>
      </c>
      <c r="BA9" s="42">
        <v>7</v>
      </c>
      <c r="BB9" s="35"/>
      <c r="BC9" s="29"/>
      <c r="BD9" s="30"/>
      <c r="BE9" s="26"/>
      <c r="BF9" s="27"/>
      <c r="BG9" s="28"/>
      <c r="BH9" s="26"/>
      <c r="BI9" s="31"/>
    </row>
    <row r="10" spans="1:61" ht="15" x14ac:dyDescent="0.3">
      <c r="A10" s="47" t="s">
        <v>99</v>
      </c>
      <c r="B10" s="48" t="s">
        <v>68</v>
      </c>
      <c r="C10" s="48" t="s">
        <v>56</v>
      </c>
      <c r="D10" s="38" t="s">
        <v>5</v>
      </c>
      <c r="E10" s="38">
        <v>1</v>
      </c>
      <c r="F10" s="38"/>
      <c r="G10" s="38">
        <v>1</v>
      </c>
      <c r="H10" s="38"/>
      <c r="I10" s="38"/>
      <c r="J10" s="38"/>
      <c r="K10" s="38"/>
      <c r="L10" s="38"/>
      <c r="M10" s="38"/>
      <c r="N10" s="38">
        <v>1</v>
      </c>
      <c r="O10" s="38"/>
      <c r="P10" s="38"/>
      <c r="Q10" s="38"/>
      <c r="R10" s="38"/>
      <c r="S10" s="38">
        <v>1</v>
      </c>
      <c r="T10" s="38"/>
      <c r="U10" s="38">
        <v>1</v>
      </c>
      <c r="V10" s="38"/>
      <c r="W10" s="38"/>
      <c r="X10" s="38"/>
      <c r="Y10" s="38"/>
      <c r="Z10" s="38">
        <v>1</v>
      </c>
      <c r="AA10" s="38"/>
      <c r="AB10" s="38"/>
      <c r="AC10" s="38"/>
      <c r="AD10" s="38"/>
      <c r="AE10" s="38"/>
      <c r="AF10" s="38"/>
      <c r="AG10" s="38"/>
      <c r="AH10" s="38">
        <v>1</v>
      </c>
      <c r="AI10" s="38"/>
      <c r="AJ10" s="38"/>
      <c r="AK10" s="38"/>
      <c r="AL10" s="33"/>
      <c r="AM10" s="33"/>
      <c r="AN10" s="38">
        <v>1</v>
      </c>
      <c r="AO10" s="38"/>
      <c r="AP10" s="38"/>
      <c r="AQ10" s="38"/>
      <c r="AR10" s="38"/>
      <c r="AS10" s="38"/>
      <c r="AT10" s="38"/>
      <c r="AU10" s="38">
        <v>1</v>
      </c>
      <c r="AV10" s="38"/>
      <c r="AW10" s="38"/>
      <c r="AX10" s="38"/>
      <c r="AY10" s="38"/>
      <c r="AZ10" s="33"/>
      <c r="BA10" s="33"/>
      <c r="BB10" s="49">
        <f>SUM(E10:BA10)</f>
        <v>9</v>
      </c>
      <c r="BC10" s="11">
        <v>1764</v>
      </c>
      <c r="BD10" s="23">
        <v>1</v>
      </c>
      <c r="BE10" s="11">
        <f>BC10*BD10</f>
        <v>1764</v>
      </c>
      <c r="BF10" s="24">
        <f>BE10*BB10</f>
        <v>15876</v>
      </c>
      <c r="BG10" s="25">
        <v>0</v>
      </c>
      <c r="BH10" s="22">
        <f t="shared" ref="BH10:BH50" si="0">BF10-(BF10*BG10)</f>
        <v>15876</v>
      </c>
      <c r="BI10" s="73">
        <f>SUM(BH10:BH28)</f>
        <v>581097</v>
      </c>
    </row>
    <row r="11" spans="1:61" ht="15" x14ac:dyDescent="0.3">
      <c r="A11" s="47" t="s">
        <v>99</v>
      </c>
      <c r="B11" s="48" t="s">
        <v>68</v>
      </c>
      <c r="C11" s="48" t="str">
        <f>'[1]FEVEREIRO  '!C11</f>
        <v>Balanço Geral</v>
      </c>
      <c r="D11" s="38" t="s">
        <v>5</v>
      </c>
      <c r="E11" s="38"/>
      <c r="F11" s="38">
        <v>1</v>
      </c>
      <c r="G11" s="38"/>
      <c r="H11" s="38"/>
      <c r="I11" s="38"/>
      <c r="J11" s="38"/>
      <c r="K11" s="38"/>
      <c r="L11" s="38"/>
      <c r="M11" s="38"/>
      <c r="N11" s="38"/>
      <c r="O11" s="38">
        <v>1</v>
      </c>
      <c r="P11" s="38"/>
      <c r="Q11" s="38"/>
      <c r="R11" s="38"/>
      <c r="S11" s="38"/>
      <c r="T11" s="38">
        <v>1</v>
      </c>
      <c r="U11" s="38"/>
      <c r="V11" s="38"/>
      <c r="W11" s="38">
        <v>1</v>
      </c>
      <c r="X11" s="38"/>
      <c r="Y11" s="38"/>
      <c r="Z11" s="38"/>
      <c r="AA11" s="38">
        <v>1</v>
      </c>
      <c r="AB11" s="38"/>
      <c r="AC11" s="38"/>
      <c r="AD11" s="38">
        <v>1</v>
      </c>
      <c r="AE11" s="38"/>
      <c r="AF11" s="38"/>
      <c r="AG11" s="38">
        <v>1</v>
      </c>
      <c r="AH11" s="38"/>
      <c r="AI11" s="38"/>
      <c r="AJ11" s="38"/>
      <c r="AK11" s="38"/>
      <c r="AL11" s="38"/>
      <c r="AM11" s="38"/>
      <c r="AN11" s="38"/>
      <c r="AO11" s="38"/>
      <c r="AP11" s="38">
        <v>1</v>
      </c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49">
        <f t="shared" ref="BB11:BB28" si="1">SUM(E11:BA11)</f>
        <v>8</v>
      </c>
      <c r="BC11" s="11">
        <v>3057</v>
      </c>
      <c r="BD11" s="23">
        <v>1</v>
      </c>
      <c r="BE11" s="11">
        <f t="shared" ref="BE11:BE28" si="2">BC11*BD11</f>
        <v>3057</v>
      </c>
      <c r="BF11" s="24">
        <f t="shared" ref="BF11:BF28" si="3">BE11*BB11</f>
        <v>24456</v>
      </c>
      <c r="BG11" s="25">
        <v>0</v>
      </c>
      <c r="BH11" s="22">
        <f t="shared" si="0"/>
        <v>24456</v>
      </c>
      <c r="BI11" s="73"/>
    </row>
    <row r="12" spans="1:61" ht="15" x14ac:dyDescent="0.3">
      <c r="A12" s="47" t="s">
        <v>99</v>
      </c>
      <c r="B12" s="48" t="s">
        <v>68</v>
      </c>
      <c r="C12" s="48" t="s">
        <v>66</v>
      </c>
      <c r="D12" s="38" t="s">
        <v>5</v>
      </c>
      <c r="E12" s="38"/>
      <c r="F12" s="38"/>
      <c r="G12" s="38"/>
      <c r="H12" s="38"/>
      <c r="I12" s="38"/>
      <c r="J12" s="38">
        <v>1</v>
      </c>
      <c r="K12" s="38"/>
      <c r="L12" s="38"/>
      <c r="M12" s="38"/>
      <c r="N12" s="38"/>
      <c r="O12" s="38"/>
      <c r="P12" s="38"/>
      <c r="Q12" s="38">
        <v>1</v>
      </c>
      <c r="R12" s="38"/>
      <c r="S12" s="38"/>
      <c r="T12" s="38"/>
      <c r="U12" s="38"/>
      <c r="V12" s="38"/>
      <c r="W12" s="38"/>
      <c r="X12" s="38">
        <v>1</v>
      </c>
      <c r="Y12" s="38"/>
      <c r="Z12" s="38"/>
      <c r="AA12" s="38"/>
      <c r="AB12" s="38"/>
      <c r="AC12" s="38"/>
      <c r="AD12" s="38"/>
      <c r="AE12" s="38">
        <v>1</v>
      </c>
      <c r="AF12" s="38"/>
      <c r="AG12" s="38"/>
      <c r="AH12" s="38"/>
      <c r="AI12" s="38"/>
      <c r="AJ12" s="38"/>
      <c r="AK12" s="38"/>
      <c r="AL12" s="38">
        <v>1</v>
      </c>
      <c r="AM12" s="38"/>
      <c r="AN12" s="38"/>
      <c r="AO12" s="38"/>
      <c r="AP12" s="38"/>
      <c r="AQ12" s="38"/>
      <c r="AR12" s="38"/>
      <c r="AS12" s="38">
        <v>1</v>
      </c>
      <c r="AT12" s="38"/>
      <c r="AU12" s="38"/>
      <c r="AV12" s="38"/>
      <c r="AW12" s="38"/>
      <c r="AX12" s="38"/>
      <c r="AY12" s="38"/>
      <c r="AZ12" s="38">
        <v>1</v>
      </c>
      <c r="BA12" s="38"/>
      <c r="BB12" s="49">
        <f t="shared" si="1"/>
        <v>7</v>
      </c>
      <c r="BC12" s="11">
        <v>1896</v>
      </c>
      <c r="BD12" s="23">
        <v>1</v>
      </c>
      <c r="BE12" s="11">
        <f t="shared" si="2"/>
        <v>1896</v>
      </c>
      <c r="BF12" s="24">
        <f t="shared" si="3"/>
        <v>13272</v>
      </c>
      <c r="BG12" s="25">
        <v>0</v>
      </c>
      <c r="BH12" s="22">
        <f t="shared" si="0"/>
        <v>13272</v>
      </c>
      <c r="BI12" s="73"/>
    </row>
    <row r="13" spans="1:61" ht="15" x14ac:dyDescent="0.3">
      <c r="A13" s="47" t="s">
        <v>99</v>
      </c>
      <c r="B13" s="48" t="s">
        <v>68</v>
      </c>
      <c r="C13" s="48" t="s">
        <v>57</v>
      </c>
      <c r="D13" s="38" t="s">
        <v>5</v>
      </c>
      <c r="E13" s="38"/>
      <c r="F13" s="38"/>
      <c r="G13" s="38"/>
      <c r="H13" s="38"/>
      <c r="I13" s="38">
        <v>1</v>
      </c>
      <c r="J13" s="38"/>
      <c r="K13" s="38"/>
      <c r="L13" s="38">
        <v>1</v>
      </c>
      <c r="M13" s="38"/>
      <c r="N13" s="38"/>
      <c r="O13" s="38"/>
      <c r="P13" s="38">
        <v>1</v>
      </c>
      <c r="Q13" s="38"/>
      <c r="R13" s="38"/>
      <c r="S13" s="38"/>
      <c r="T13" s="38"/>
      <c r="U13" s="38">
        <v>1</v>
      </c>
      <c r="V13" s="38"/>
      <c r="W13" s="38"/>
      <c r="X13" s="38"/>
      <c r="Y13" s="38"/>
      <c r="Z13" s="38">
        <v>1</v>
      </c>
      <c r="AA13" s="38"/>
      <c r="AB13" s="38"/>
      <c r="AC13" s="38"/>
      <c r="AD13" s="38"/>
      <c r="AE13" s="38"/>
      <c r="AF13" s="38"/>
      <c r="AG13" s="38"/>
      <c r="AH13" s="38"/>
      <c r="AI13" s="38">
        <v>1</v>
      </c>
      <c r="AJ13" s="38"/>
      <c r="AK13" s="38"/>
      <c r="AL13" s="38"/>
      <c r="AM13" s="38"/>
      <c r="AN13" s="38">
        <v>1</v>
      </c>
      <c r="AO13" s="38"/>
      <c r="AP13" s="38"/>
      <c r="AQ13" s="38"/>
      <c r="AR13" s="38"/>
      <c r="AS13" s="38"/>
      <c r="AT13" s="38"/>
      <c r="AU13" s="38">
        <v>1</v>
      </c>
      <c r="AV13" s="38"/>
      <c r="AW13" s="38"/>
      <c r="AX13" s="38"/>
      <c r="AY13" s="38"/>
      <c r="AZ13" s="38"/>
      <c r="BA13" s="38"/>
      <c r="BB13" s="49">
        <f t="shared" si="1"/>
        <v>8</v>
      </c>
      <c r="BC13" s="11">
        <v>1826</v>
      </c>
      <c r="BD13" s="23">
        <v>1</v>
      </c>
      <c r="BE13" s="11">
        <f t="shared" si="2"/>
        <v>1826</v>
      </c>
      <c r="BF13" s="24">
        <f t="shared" si="3"/>
        <v>14608</v>
      </c>
      <c r="BG13" s="25">
        <v>0</v>
      </c>
      <c r="BH13" s="22">
        <f t="shared" si="0"/>
        <v>14608</v>
      </c>
      <c r="BI13" s="73"/>
    </row>
    <row r="14" spans="1:61" ht="15" x14ac:dyDescent="0.3">
      <c r="A14" s="47" t="s">
        <v>99</v>
      </c>
      <c r="B14" s="48" t="s">
        <v>68</v>
      </c>
      <c r="C14" s="48" t="s">
        <v>67</v>
      </c>
      <c r="D14" s="38" t="s">
        <v>5</v>
      </c>
      <c r="E14" s="38"/>
      <c r="F14" s="38">
        <v>1</v>
      </c>
      <c r="G14" s="38"/>
      <c r="H14" s="38"/>
      <c r="I14" s="38"/>
      <c r="J14" s="38"/>
      <c r="K14" s="38"/>
      <c r="L14" s="38"/>
      <c r="M14" s="38"/>
      <c r="N14" s="38"/>
      <c r="O14" s="38">
        <v>1</v>
      </c>
      <c r="P14" s="38"/>
      <c r="Q14" s="38"/>
      <c r="R14" s="38"/>
      <c r="S14" s="38"/>
      <c r="T14" s="38">
        <v>1</v>
      </c>
      <c r="U14" s="38"/>
      <c r="V14" s="38"/>
      <c r="W14" s="38"/>
      <c r="X14" s="38"/>
      <c r="Y14" s="38"/>
      <c r="Z14" s="38"/>
      <c r="AA14" s="38"/>
      <c r="AB14" s="38"/>
      <c r="AC14" s="38"/>
      <c r="AD14" s="38">
        <v>1</v>
      </c>
      <c r="AE14" s="38"/>
      <c r="AF14" s="38"/>
      <c r="AG14" s="38"/>
      <c r="AH14" s="38">
        <v>1</v>
      </c>
      <c r="AI14" s="38"/>
      <c r="AJ14" s="38"/>
      <c r="AK14" s="38">
        <v>1</v>
      </c>
      <c r="AL14" s="38"/>
      <c r="AM14" s="38"/>
      <c r="AN14" s="38"/>
      <c r="AO14" s="38"/>
      <c r="AP14" s="38"/>
      <c r="AQ14" s="38">
        <v>1</v>
      </c>
      <c r="AR14" s="38"/>
      <c r="AS14" s="38"/>
      <c r="AT14" s="38"/>
      <c r="AU14" s="38"/>
      <c r="AV14" s="38">
        <v>1</v>
      </c>
      <c r="AW14" s="38"/>
      <c r="AX14" s="38"/>
      <c r="AY14" s="38"/>
      <c r="AZ14" s="38"/>
      <c r="BA14" s="38"/>
      <c r="BB14" s="49">
        <f t="shared" si="1"/>
        <v>8</v>
      </c>
      <c r="BC14" s="11">
        <v>1826</v>
      </c>
      <c r="BD14" s="23">
        <v>1</v>
      </c>
      <c r="BE14" s="11">
        <f t="shared" si="2"/>
        <v>1826</v>
      </c>
      <c r="BF14" s="24">
        <f t="shared" si="3"/>
        <v>14608</v>
      </c>
      <c r="BG14" s="25">
        <v>0</v>
      </c>
      <c r="BH14" s="22">
        <f t="shared" si="0"/>
        <v>14608</v>
      </c>
      <c r="BI14" s="73"/>
    </row>
    <row r="15" spans="1:61" ht="15" x14ac:dyDescent="0.3">
      <c r="A15" s="47" t="s">
        <v>99</v>
      </c>
      <c r="B15" s="48" t="s">
        <v>68</v>
      </c>
      <c r="C15" s="48" t="str">
        <f>'[1]FEVEREIRO  '!C12</f>
        <v>Cidade Alerta</v>
      </c>
      <c r="D15" s="38" t="s">
        <v>5</v>
      </c>
      <c r="E15" s="38">
        <v>1</v>
      </c>
      <c r="F15" s="38"/>
      <c r="G15" s="38"/>
      <c r="H15" s="38">
        <v>1</v>
      </c>
      <c r="I15" s="38"/>
      <c r="J15" s="38"/>
      <c r="K15" s="38"/>
      <c r="L15" s="38">
        <v>1</v>
      </c>
      <c r="M15" s="38"/>
      <c r="N15" s="38"/>
      <c r="O15" s="38"/>
      <c r="P15" s="38"/>
      <c r="Q15" s="38"/>
      <c r="R15" s="38"/>
      <c r="S15" s="38">
        <v>1</v>
      </c>
      <c r="T15" s="38"/>
      <c r="U15" s="38"/>
      <c r="V15" s="38">
        <v>1</v>
      </c>
      <c r="W15" s="38"/>
      <c r="X15" s="38"/>
      <c r="Y15" s="38"/>
      <c r="Z15" s="38"/>
      <c r="AA15" s="38">
        <v>1</v>
      </c>
      <c r="AB15" s="38"/>
      <c r="AC15" s="38"/>
      <c r="AD15" s="38"/>
      <c r="AE15" s="38"/>
      <c r="AF15" s="38"/>
      <c r="AG15" s="38"/>
      <c r="AH15" s="38"/>
      <c r="AI15" s="38"/>
      <c r="AJ15" s="38">
        <v>1</v>
      </c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>
        <v>1</v>
      </c>
      <c r="AY15" s="38"/>
      <c r="AZ15" s="33"/>
      <c r="BA15" s="33"/>
      <c r="BB15" s="49">
        <f t="shared" si="1"/>
        <v>8</v>
      </c>
      <c r="BC15" s="11">
        <v>2080</v>
      </c>
      <c r="BD15" s="23">
        <v>1</v>
      </c>
      <c r="BE15" s="11">
        <f t="shared" si="2"/>
        <v>2080</v>
      </c>
      <c r="BF15" s="24">
        <f t="shared" si="3"/>
        <v>16640</v>
      </c>
      <c r="BG15" s="25">
        <v>0</v>
      </c>
      <c r="BH15" s="22">
        <f t="shared" si="0"/>
        <v>16640</v>
      </c>
      <c r="BI15" s="73"/>
    </row>
    <row r="16" spans="1:61" ht="15" x14ac:dyDescent="0.3">
      <c r="A16" s="47" t="s">
        <v>99</v>
      </c>
      <c r="B16" s="48" t="s">
        <v>68</v>
      </c>
      <c r="C16" s="48" t="str">
        <f>'[1]FEVEREIRO  '!C13</f>
        <v>Cidade Alerta Minas</v>
      </c>
      <c r="D16" s="38" t="s">
        <v>5</v>
      </c>
      <c r="E16" s="38"/>
      <c r="F16" s="38">
        <v>1</v>
      </c>
      <c r="G16" s="38"/>
      <c r="H16" s="38"/>
      <c r="I16" s="38"/>
      <c r="J16" s="38"/>
      <c r="K16" s="38"/>
      <c r="L16" s="38"/>
      <c r="M16" s="38"/>
      <c r="N16" s="38">
        <v>1</v>
      </c>
      <c r="O16" s="38"/>
      <c r="P16" s="38"/>
      <c r="Q16" s="38"/>
      <c r="R16" s="38"/>
      <c r="S16" s="38"/>
      <c r="T16" s="38">
        <v>1</v>
      </c>
      <c r="U16" s="38"/>
      <c r="V16" s="38"/>
      <c r="W16" s="38"/>
      <c r="X16" s="38"/>
      <c r="Y16" s="38"/>
      <c r="Z16" s="38"/>
      <c r="AA16" s="38"/>
      <c r="AB16" s="38">
        <v>1</v>
      </c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>
        <v>1</v>
      </c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3"/>
      <c r="BA16" s="33"/>
      <c r="BB16" s="49">
        <f t="shared" si="1"/>
        <v>5</v>
      </c>
      <c r="BC16" s="11">
        <v>4080</v>
      </c>
      <c r="BD16" s="23">
        <v>1</v>
      </c>
      <c r="BE16" s="11">
        <f t="shared" si="2"/>
        <v>4080</v>
      </c>
      <c r="BF16" s="24">
        <f t="shared" si="3"/>
        <v>20400</v>
      </c>
      <c r="BG16" s="25">
        <v>0</v>
      </c>
      <c r="BH16" s="22">
        <f t="shared" si="0"/>
        <v>20400</v>
      </c>
      <c r="BI16" s="73"/>
    </row>
    <row r="17" spans="1:61" ht="15" x14ac:dyDescent="0.3">
      <c r="A17" s="47" t="s">
        <v>99</v>
      </c>
      <c r="B17" s="48" t="s">
        <v>68</v>
      </c>
      <c r="C17" s="48" t="str">
        <f>'[1]FEVEREIRO  '!C14</f>
        <v>Hoje em Dia</v>
      </c>
      <c r="D17" s="38" t="s">
        <v>5</v>
      </c>
      <c r="E17" s="38"/>
      <c r="F17" s="38"/>
      <c r="G17" s="38">
        <v>1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>
        <v>1</v>
      </c>
      <c r="T17" s="38"/>
      <c r="U17" s="38">
        <v>1</v>
      </c>
      <c r="V17" s="38"/>
      <c r="W17" s="38"/>
      <c r="X17" s="38"/>
      <c r="Y17" s="38"/>
      <c r="Z17" s="38"/>
      <c r="AA17" s="38"/>
      <c r="AB17" s="38">
        <v>1</v>
      </c>
      <c r="AC17" s="38"/>
      <c r="AD17" s="38"/>
      <c r="AE17" s="38"/>
      <c r="AF17" s="38"/>
      <c r="AG17" s="38">
        <v>1</v>
      </c>
      <c r="AH17" s="38"/>
      <c r="AI17" s="38"/>
      <c r="AJ17" s="38"/>
      <c r="AK17" s="38"/>
      <c r="AL17" s="38"/>
      <c r="AM17" s="38"/>
      <c r="AN17" s="38">
        <v>1</v>
      </c>
      <c r="AO17" s="38"/>
      <c r="AP17" s="38">
        <v>1</v>
      </c>
      <c r="AQ17" s="38"/>
      <c r="AR17" s="38"/>
      <c r="AS17" s="38"/>
      <c r="AT17" s="38"/>
      <c r="AU17" s="38"/>
      <c r="AV17" s="38"/>
      <c r="AW17" s="38">
        <v>1</v>
      </c>
      <c r="AX17" s="38"/>
      <c r="AY17" s="38"/>
      <c r="AZ17" s="33"/>
      <c r="BA17" s="33"/>
      <c r="BB17" s="49">
        <f t="shared" si="1"/>
        <v>8</v>
      </c>
      <c r="BC17" s="11">
        <v>2122</v>
      </c>
      <c r="BD17" s="23">
        <v>1</v>
      </c>
      <c r="BE17" s="11">
        <f t="shared" si="2"/>
        <v>2122</v>
      </c>
      <c r="BF17" s="24">
        <f t="shared" si="3"/>
        <v>16976</v>
      </c>
      <c r="BG17" s="25">
        <v>0</v>
      </c>
      <c r="BH17" s="22">
        <f t="shared" si="0"/>
        <v>16976</v>
      </c>
      <c r="BI17" s="73"/>
    </row>
    <row r="18" spans="1:61" ht="15" x14ac:dyDescent="0.3">
      <c r="A18" s="47" t="s">
        <v>99</v>
      </c>
      <c r="B18" s="48" t="s">
        <v>68</v>
      </c>
      <c r="C18" s="48" t="str">
        <f>'[1]FEVEREIRO  '!C15</f>
        <v>Jornal da Record</v>
      </c>
      <c r="D18" s="38" t="s">
        <v>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v>1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>
        <v>1</v>
      </c>
      <c r="AI18" s="38"/>
      <c r="AJ18" s="38"/>
      <c r="AK18" s="38"/>
      <c r="AL18" s="38"/>
      <c r="AM18" s="38"/>
      <c r="AN18" s="38"/>
      <c r="AO18" s="38">
        <v>1</v>
      </c>
      <c r="AP18" s="38"/>
      <c r="AQ18" s="38"/>
      <c r="AR18" s="38"/>
      <c r="AS18" s="38"/>
      <c r="AT18" s="38"/>
      <c r="AU18" s="38"/>
      <c r="AV18" s="38"/>
      <c r="AW18" s="38"/>
      <c r="AX18" s="38"/>
      <c r="AY18" s="38">
        <v>1</v>
      </c>
      <c r="AZ18" s="33"/>
      <c r="BA18" s="33"/>
      <c r="BB18" s="49">
        <f t="shared" si="1"/>
        <v>4</v>
      </c>
      <c r="BC18" s="11">
        <v>14493</v>
      </c>
      <c r="BD18" s="23">
        <v>1</v>
      </c>
      <c r="BE18" s="11">
        <f t="shared" si="2"/>
        <v>14493</v>
      </c>
      <c r="BF18" s="24">
        <f t="shared" si="3"/>
        <v>57972</v>
      </c>
      <c r="BG18" s="25">
        <v>0</v>
      </c>
      <c r="BH18" s="22">
        <f t="shared" si="0"/>
        <v>57972</v>
      </c>
      <c r="BI18" s="73"/>
    </row>
    <row r="19" spans="1:61" ht="15" x14ac:dyDescent="0.3">
      <c r="A19" s="47" t="s">
        <v>99</v>
      </c>
      <c r="B19" s="48" t="s">
        <v>68</v>
      </c>
      <c r="C19" s="48" t="str">
        <f>'[1]FEVEREIRO  '!C16</f>
        <v>Jornal Paranaíba</v>
      </c>
      <c r="D19" s="38" t="s">
        <v>5</v>
      </c>
      <c r="E19" s="38">
        <v>1</v>
      </c>
      <c r="F19" s="38"/>
      <c r="G19" s="38"/>
      <c r="H19" s="38"/>
      <c r="I19" s="38"/>
      <c r="J19" s="38"/>
      <c r="K19" s="38"/>
      <c r="L19" s="38">
        <v>1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>
        <v>1</v>
      </c>
      <c r="AC19" s="38"/>
      <c r="AD19" s="38"/>
      <c r="AE19" s="38"/>
      <c r="AF19" s="38"/>
      <c r="AG19" s="38"/>
      <c r="AH19" s="38"/>
      <c r="AI19" s="38">
        <v>1</v>
      </c>
      <c r="AJ19" s="38"/>
      <c r="AK19" s="38"/>
      <c r="AL19" s="38"/>
      <c r="AM19" s="38"/>
      <c r="AN19" s="38">
        <v>1</v>
      </c>
      <c r="AO19" s="38"/>
      <c r="AP19" s="38"/>
      <c r="AQ19" s="38">
        <v>1</v>
      </c>
      <c r="AR19" s="38"/>
      <c r="AS19" s="38"/>
      <c r="AT19" s="38"/>
      <c r="AU19" s="38">
        <v>1</v>
      </c>
      <c r="AV19" s="38"/>
      <c r="AW19" s="38">
        <v>1</v>
      </c>
      <c r="AX19" s="38"/>
      <c r="AY19" s="38"/>
      <c r="AZ19" s="33"/>
      <c r="BA19" s="33"/>
      <c r="BB19" s="49">
        <f t="shared" si="1"/>
        <v>8</v>
      </c>
      <c r="BC19" s="11">
        <v>4793</v>
      </c>
      <c r="BD19" s="23">
        <v>1</v>
      </c>
      <c r="BE19" s="11">
        <f t="shared" si="2"/>
        <v>4793</v>
      </c>
      <c r="BF19" s="24">
        <f t="shared" si="3"/>
        <v>38344</v>
      </c>
      <c r="BG19" s="25">
        <v>0</v>
      </c>
      <c r="BH19" s="22">
        <f t="shared" si="0"/>
        <v>38344</v>
      </c>
      <c r="BI19" s="73"/>
    </row>
    <row r="20" spans="1:61" ht="15" x14ac:dyDescent="0.3">
      <c r="A20" s="47" t="s">
        <v>99</v>
      </c>
      <c r="B20" s="48" t="s">
        <v>68</v>
      </c>
      <c r="C20" s="48" t="s">
        <v>65</v>
      </c>
      <c r="D20" s="38" t="s">
        <v>5</v>
      </c>
      <c r="E20" s="38"/>
      <c r="F20" s="38"/>
      <c r="G20" s="38"/>
      <c r="H20" s="38"/>
      <c r="I20" s="38"/>
      <c r="J20" s="38"/>
      <c r="K20" s="38">
        <v>1</v>
      </c>
      <c r="L20" s="38"/>
      <c r="M20" s="38"/>
      <c r="N20" s="38"/>
      <c r="O20" s="38"/>
      <c r="P20" s="38"/>
      <c r="Q20" s="38"/>
      <c r="R20" s="38">
        <v>1</v>
      </c>
      <c r="S20" s="38"/>
      <c r="T20" s="38"/>
      <c r="U20" s="38"/>
      <c r="V20" s="38"/>
      <c r="W20" s="38"/>
      <c r="X20" s="38"/>
      <c r="Y20" s="38">
        <v>1</v>
      </c>
      <c r="Z20" s="38"/>
      <c r="AA20" s="38"/>
      <c r="AB20" s="38"/>
      <c r="AC20" s="38"/>
      <c r="AD20" s="38"/>
      <c r="AE20" s="38"/>
      <c r="AF20" s="38">
        <v>1</v>
      </c>
      <c r="AG20" s="38"/>
      <c r="AH20" s="38"/>
      <c r="AI20" s="38"/>
      <c r="AJ20" s="38"/>
      <c r="AK20" s="38"/>
      <c r="AL20" s="38"/>
      <c r="AM20" s="38">
        <v>1</v>
      </c>
      <c r="AN20" s="38"/>
      <c r="AO20" s="38"/>
      <c r="AP20" s="38"/>
      <c r="AQ20" s="38"/>
      <c r="AR20" s="38"/>
      <c r="AS20" s="38"/>
      <c r="AT20" s="38">
        <v>1</v>
      </c>
      <c r="AU20" s="38"/>
      <c r="AV20" s="38"/>
      <c r="AW20" s="38"/>
      <c r="AX20" s="38"/>
      <c r="AY20" s="38"/>
      <c r="AZ20" s="38"/>
      <c r="BA20" s="38"/>
      <c r="BB20" s="49">
        <f t="shared" si="1"/>
        <v>6</v>
      </c>
      <c r="BC20" s="11">
        <v>2012</v>
      </c>
      <c r="BD20" s="23">
        <v>1</v>
      </c>
      <c r="BE20" s="11">
        <f t="shared" si="2"/>
        <v>2012</v>
      </c>
      <c r="BF20" s="24">
        <f t="shared" si="3"/>
        <v>12072</v>
      </c>
      <c r="BG20" s="25">
        <v>0</v>
      </c>
      <c r="BH20" s="22">
        <f t="shared" si="0"/>
        <v>12072</v>
      </c>
      <c r="BI20" s="73"/>
    </row>
    <row r="21" spans="1:61" ht="15" x14ac:dyDescent="0.3">
      <c r="A21" s="47" t="s">
        <v>99</v>
      </c>
      <c r="B21" s="48" t="s">
        <v>68</v>
      </c>
      <c r="C21" s="48" t="s">
        <v>79</v>
      </c>
      <c r="D21" s="38" t="s">
        <v>5</v>
      </c>
      <c r="E21" s="38">
        <v>1</v>
      </c>
      <c r="F21" s="38"/>
      <c r="G21" s="38"/>
      <c r="H21" s="38">
        <v>1</v>
      </c>
      <c r="I21" s="38"/>
      <c r="J21" s="38"/>
      <c r="K21" s="38"/>
      <c r="L21" s="38"/>
      <c r="M21" s="38">
        <v>1</v>
      </c>
      <c r="N21" s="38"/>
      <c r="O21" s="38"/>
      <c r="P21" s="38"/>
      <c r="Q21" s="38"/>
      <c r="R21" s="38"/>
      <c r="S21" s="38"/>
      <c r="T21" s="38"/>
      <c r="U21" s="38"/>
      <c r="V21" s="38">
        <v>1</v>
      </c>
      <c r="W21" s="38"/>
      <c r="X21" s="38"/>
      <c r="Y21" s="38"/>
      <c r="Z21" s="38"/>
      <c r="AA21" s="38">
        <v>1</v>
      </c>
      <c r="AB21" s="38"/>
      <c r="AC21" s="38"/>
      <c r="AD21" s="38"/>
      <c r="AE21" s="38"/>
      <c r="AF21" s="38"/>
      <c r="AG21" s="38"/>
      <c r="AH21" s="38"/>
      <c r="AI21" s="38"/>
      <c r="AJ21" s="38"/>
      <c r="AK21" s="38">
        <v>1</v>
      </c>
      <c r="AL21" s="38"/>
      <c r="AM21" s="38"/>
      <c r="AN21" s="38"/>
      <c r="AO21" s="38"/>
      <c r="AP21" s="38"/>
      <c r="AQ21" s="38">
        <v>1</v>
      </c>
      <c r="AR21" s="38"/>
      <c r="AS21" s="38"/>
      <c r="AT21" s="38"/>
      <c r="AU21" s="38">
        <v>1</v>
      </c>
      <c r="AV21" s="38"/>
      <c r="AW21" s="38"/>
      <c r="AX21" s="38"/>
      <c r="AY21" s="38"/>
      <c r="AZ21" s="38"/>
      <c r="BA21" s="38"/>
      <c r="BB21" s="49">
        <f t="shared" si="1"/>
        <v>8</v>
      </c>
      <c r="BC21" s="11">
        <v>2035</v>
      </c>
      <c r="BD21" s="23">
        <v>1</v>
      </c>
      <c r="BE21" s="11">
        <f t="shared" si="2"/>
        <v>2035</v>
      </c>
      <c r="BF21" s="24">
        <f t="shared" si="3"/>
        <v>16280</v>
      </c>
      <c r="BG21" s="25">
        <v>0</v>
      </c>
      <c r="BH21" s="22">
        <f t="shared" si="0"/>
        <v>16280</v>
      </c>
      <c r="BI21" s="73"/>
    </row>
    <row r="22" spans="1:61" ht="15" x14ac:dyDescent="0.3">
      <c r="A22" s="47" t="s">
        <v>99</v>
      </c>
      <c r="B22" s="48" t="s">
        <v>68</v>
      </c>
      <c r="C22" s="48" t="s">
        <v>80</v>
      </c>
      <c r="D22" s="38" t="s">
        <v>5</v>
      </c>
      <c r="E22" s="38">
        <v>1</v>
      </c>
      <c r="F22" s="38"/>
      <c r="G22" s="38"/>
      <c r="H22" s="38">
        <v>1</v>
      </c>
      <c r="I22" s="38"/>
      <c r="J22" s="38"/>
      <c r="K22" s="38"/>
      <c r="L22" s="38"/>
      <c r="M22" s="38">
        <v>1</v>
      </c>
      <c r="N22" s="38"/>
      <c r="O22" s="38"/>
      <c r="P22" s="38"/>
      <c r="Q22" s="38"/>
      <c r="R22" s="38"/>
      <c r="S22" s="38"/>
      <c r="T22" s="38"/>
      <c r="U22" s="38"/>
      <c r="V22" s="38">
        <v>1</v>
      </c>
      <c r="W22" s="38"/>
      <c r="X22" s="38"/>
      <c r="Y22" s="38"/>
      <c r="Z22" s="38"/>
      <c r="AA22" s="38">
        <v>1</v>
      </c>
      <c r="AB22" s="38"/>
      <c r="AC22" s="38"/>
      <c r="AD22" s="38"/>
      <c r="AE22" s="38"/>
      <c r="AF22" s="38"/>
      <c r="AG22" s="38"/>
      <c r="AH22" s="38"/>
      <c r="AI22" s="38"/>
      <c r="AJ22" s="38"/>
      <c r="AK22" s="38">
        <v>1</v>
      </c>
      <c r="AL22" s="38"/>
      <c r="AM22" s="38"/>
      <c r="AN22" s="38"/>
      <c r="AO22" s="38"/>
      <c r="AP22" s="38"/>
      <c r="AQ22" s="38">
        <v>1</v>
      </c>
      <c r="AR22" s="38"/>
      <c r="AS22" s="38"/>
      <c r="AT22" s="38"/>
      <c r="AU22" s="38">
        <v>1</v>
      </c>
      <c r="AV22" s="38"/>
      <c r="AW22" s="38"/>
      <c r="AX22" s="38"/>
      <c r="AY22" s="38"/>
      <c r="AZ22" s="38"/>
      <c r="BA22" s="38"/>
      <c r="BB22" s="49">
        <f t="shared" si="1"/>
        <v>8</v>
      </c>
      <c r="BC22" s="11">
        <v>2419</v>
      </c>
      <c r="BD22" s="23">
        <v>1</v>
      </c>
      <c r="BE22" s="11">
        <f t="shared" si="2"/>
        <v>2419</v>
      </c>
      <c r="BF22" s="24">
        <f t="shared" si="3"/>
        <v>19352</v>
      </c>
      <c r="BG22" s="25">
        <v>0</v>
      </c>
      <c r="BH22" s="22">
        <f t="shared" si="0"/>
        <v>19352</v>
      </c>
      <c r="BI22" s="73"/>
    </row>
    <row r="23" spans="1:61" ht="15" x14ac:dyDescent="0.3">
      <c r="A23" s="47" t="s">
        <v>99</v>
      </c>
      <c r="B23" s="48" t="s">
        <v>68</v>
      </c>
      <c r="C23" s="48" t="s">
        <v>81</v>
      </c>
      <c r="D23" s="38" t="s">
        <v>5</v>
      </c>
      <c r="E23" s="38">
        <v>1</v>
      </c>
      <c r="F23" s="38"/>
      <c r="G23" s="38"/>
      <c r="H23" s="38">
        <v>1</v>
      </c>
      <c r="I23" s="38"/>
      <c r="J23" s="38"/>
      <c r="K23" s="38"/>
      <c r="L23" s="38"/>
      <c r="M23" s="38">
        <v>1</v>
      </c>
      <c r="N23" s="38"/>
      <c r="O23" s="38"/>
      <c r="P23" s="38"/>
      <c r="Q23" s="38"/>
      <c r="R23" s="38"/>
      <c r="S23" s="38"/>
      <c r="T23" s="38"/>
      <c r="U23" s="38"/>
      <c r="V23" s="38">
        <v>1</v>
      </c>
      <c r="W23" s="38"/>
      <c r="X23" s="38"/>
      <c r="Y23" s="38"/>
      <c r="Z23" s="38"/>
      <c r="AA23" s="38">
        <v>1</v>
      </c>
      <c r="AB23" s="38"/>
      <c r="AC23" s="38"/>
      <c r="AD23" s="38"/>
      <c r="AE23" s="38"/>
      <c r="AF23" s="38"/>
      <c r="AG23" s="38"/>
      <c r="AH23" s="38"/>
      <c r="AI23" s="38"/>
      <c r="AJ23" s="38"/>
      <c r="AK23" s="38">
        <v>1</v>
      </c>
      <c r="AL23" s="38"/>
      <c r="AM23" s="38"/>
      <c r="AN23" s="38"/>
      <c r="AO23" s="38"/>
      <c r="AP23" s="38"/>
      <c r="AQ23" s="38">
        <v>1</v>
      </c>
      <c r="AR23" s="38"/>
      <c r="AS23" s="38"/>
      <c r="AT23" s="38"/>
      <c r="AU23" s="38">
        <v>1</v>
      </c>
      <c r="AV23" s="38"/>
      <c r="AW23" s="38"/>
      <c r="AX23" s="38"/>
      <c r="AY23" s="38"/>
      <c r="AZ23" s="38"/>
      <c r="BA23" s="38"/>
      <c r="BB23" s="49">
        <f t="shared" si="1"/>
        <v>8</v>
      </c>
      <c r="BC23" s="11">
        <v>11489</v>
      </c>
      <c r="BD23" s="23">
        <v>1</v>
      </c>
      <c r="BE23" s="11">
        <f t="shared" si="2"/>
        <v>11489</v>
      </c>
      <c r="BF23" s="24">
        <f t="shared" si="3"/>
        <v>91912</v>
      </c>
      <c r="BG23" s="25">
        <v>0</v>
      </c>
      <c r="BH23" s="22">
        <f t="shared" si="0"/>
        <v>91912</v>
      </c>
      <c r="BI23" s="73"/>
    </row>
    <row r="24" spans="1:61" ht="15" x14ac:dyDescent="0.3">
      <c r="A24" s="47" t="s">
        <v>99</v>
      </c>
      <c r="B24" s="48" t="s">
        <v>68</v>
      </c>
      <c r="C24" s="48" t="s">
        <v>82</v>
      </c>
      <c r="D24" s="38" t="s">
        <v>5</v>
      </c>
      <c r="E24" s="38">
        <v>1</v>
      </c>
      <c r="F24" s="38"/>
      <c r="G24" s="38"/>
      <c r="H24" s="38">
        <v>1</v>
      </c>
      <c r="I24" s="38"/>
      <c r="J24" s="38"/>
      <c r="K24" s="38"/>
      <c r="L24" s="38"/>
      <c r="M24" s="38">
        <v>1</v>
      </c>
      <c r="N24" s="38"/>
      <c r="O24" s="38"/>
      <c r="P24" s="38"/>
      <c r="Q24" s="38"/>
      <c r="R24" s="38"/>
      <c r="S24" s="38"/>
      <c r="T24" s="38"/>
      <c r="U24" s="38"/>
      <c r="V24" s="38">
        <v>1</v>
      </c>
      <c r="W24" s="38"/>
      <c r="X24" s="38"/>
      <c r="Y24" s="38"/>
      <c r="Z24" s="38"/>
      <c r="AA24" s="38">
        <v>1</v>
      </c>
      <c r="AB24" s="38"/>
      <c r="AC24" s="38"/>
      <c r="AD24" s="38"/>
      <c r="AE24" s="38"/>
      <c r="AF24" s="38"/>
      <c r="AG24" s="38"/>
      <c r="AH24" s="38"/>
      <c r="AI24" s="38"/>
      <c r="AJ24" s="38"/>
      <c r="AK24" s="38">
        <v>1</v>
      </c>
      <c r="AL24" s="38"/>
      <c r="AM24" s="38"/>
      <c r="AN24" s="38"/>
      <c r="AO24" s="38"/>
      <c r="AP24" s="38"/>
      <c r="AQ24" s="38">
        <v>1</v>
      </c>
      <c r="AR24" s="38"/>
      <c r="AS24" s="38"/>
      <c r="AT24" s="38"/>
      <c r="AU24" s="38">
        <v>1</v>
      </c>
      <c r="AV24" s="38"/>
      <c r="AW24" s="38"/>
      <c r="AX24" s="38"/>
      <c r="AY24" s="38"/>
      <c r="AZ24" s="38"/>
      <c r="BA24" s="38"/>
      <c r="BB24" s="49">
        <f t="shared" si="1"/>
        <v>8</v>
      </c>
      <c r="BC24" s="11">
        <v>9247</v>
      </c>
      <c r="BD24" s="23">
        <v>1</v>
      </c>
      <c r="BE24" s="11">
        <f t="shared" si="2"/>
        <v>9247</v>
      </c>
      <c r="BF24" s="24">
        <f t="shared" si="3"/>
        <v>73976</v>
      </c>
      <c r="BG24" s="25">
        <v>0</v>
      </c>
      <c r="BH24" s="22">
        <f t="shared" si="0"/>
        <v>73976</v>
      </c>
      <c r="BI24" s="73"/>
    </row>
    <row r="25" spans="1:61" ht="15" x14ac:dyDescent="0.3">
      <c r="A25" s="47" t="s">
        <v>99</v>
      </c>
      <c r="B25" s="48" t="s">
        <v>68</v>
      </c>
      <c r="C25" s="48" t="s">
        <v>83</v>
      </c>
      <c r="D25" s="38" t="s">
        <v>5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>
        <v>1</v>
      </c>
      <c r="AT25" s="38"/>
      <c r="AU25" s="38"/>
      <c r="AV25" s="38"/>
      <c r="AW25" s="38"/>
      <c r="AX25" s="38"/>
      <c r="AY25" s="38"/>
      <c r="AZ25" s="38"/>
      <c r="BA25" s="38"/>
      <c r="BB25" s="49">
        <f t="shared" si="1"/>
        <v>1</v>
      </c>
      <c r="BC25" s="11">
        <v>1452</v>
      </c>
      <c r="BD25" s="23">
        <v>1</v>
      </c>
      <c r="BE25" s="11">
        <f t="shared" si="2"/>
        <v>1452</v>
      </c>
      <c r="BF25" s="24">
        <f t="shared" si="3"/>
        <v>1452</v>
      </c>
      <c r="BG25" s="25">
        <v>0</v>
      </c>
      <c r="BH25" s="22">
        <f t="shared" si="0"/>
        <v>1452</v>
      </c>
      <c r="BI25" s="73"/>
    </row>
    <row r="26" spans="1:61" ht="15" x14ac:dyDescent="0.3">
      <c r="A26" s="47" t="s">
        <v>99</v>
      </c>
      <c r="B26" s="48" t="s">
        <v>68</v>
      </c>
      <c r="C26" s="48" t="s">
        <v>84</v>
      </c>
      <c r="D26" s="38" t="s">
        <v>5</v>
      </c>
      <c r="E26" s="38"/>
      <c r="F26" s="38"/>
      <c r="G26" s="38"/>
      <c r="H26" s="38"/>
      <c r="I26" s="38"/>
      <c r="J26" s="38">
        <v>1</v>
      </c>
      <c r="K26" s="38"/>
      <c r="L26" s="38"/>
      <c r="M26" s="38"/>
      <c r="N26" s="38"/>
      <c r="O26" s="38"/>
      <c r="P26" s="38"/>
      <c r="Q26" s="38">
        <v>1</v>
      </c>
      <c r="R26" s="38"/>
      <c r="S26" s="38"/>
      <c r="T26" s="38"/>
      <c r="U26" s="38"/>
      <c r="V26" s="38"/>
      <c r="W26" s="38"/>
      <c r="X26" s="38">
        <v>1</v>
      </c>
      <c r="Y26" s="38"/>
      <c r="Z26" s="38"/>
      <c r="AA26" s="38"/>
      <c r="AB26" s="38"/>
      <c r="AC26" s="38"/>
      <c r="AD26" s="38"/>
      <c r="AE26" s="38">
        <v>1</v>
      </c>
      <c r="AF26" s="38"/>
      <c r="AG26" s="38"/>
      <c r="AH26" s="38"/>
      <c r="AI26" s="38"/>
      <c r="AJ26" s="38"/>
      <c r="AK26" s="38"/>
      <c r="AL26" s="38">
        <v>1</v>
      </c>
      <c r="AM26" s="38"/>
      <c r="AN26" s="38"/>
      <c r="AO26" s="38"/>
      <c r="AP26" s="38"/>
      <c r="AQ26" s="38"/>
      <c r="AR26" s="38"/>
      <c r="AS26" s="38">
        <v>1</v>
      </c>
      <c r="AT26" s="38"/>
      <c r="AU26" s="38"/>
      <c r="AV26" s="38"/>
      <c r="AW26" s="38"/>
      <c r="AX26" s="38"/>
      <c r="AY26" s="38"/>
      <c r="AZ26" s="38">
        <v>1</v>
      </c>
      <c r="BA26" s="38"/>
      <c r="BB26" s="49">
        <f t="shared" si="1"/>
        <v>7</v>
      </c>
      <c r="BC26" s="11">
        <v>1843</v>
      </c>
      <c r="BD26" s="23">
        <v>1</v>
      </c>
      <c r="BE26" s="11">
        <f t="shared" si="2"/>
        <v>1843</v>
      </c>
      <c r="BF26" s="24">
        <f t="shared" si="3"/>
        <v>12901</v>
      </c>
      <c r="BG26" s="25">
        <v>0</v>
      </c>
      <c r="BH26" s="22">
        <f t="shared" si="0"/>
        <v>12901</v>
      </c>
      <c r="BI26" s="73"/>
    </row>
    <row r="27" spans="1:61" ht="15" x14ac:dyDescent="0.3">
      <c r="A27" s="47" t="s">
        <v>99</v>
      </c>
      <c r="B27" s="48" t="s">
        <v>68</v>
      </c>
      <c r="C27" s="48" t="s">
        <v>97</v>
      </c>
      <c r="D27" s="38" t="s">
        <v>5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>
        <v>1</v>
      </c>
      <c r="Z27" s="38"/>
      <c r="AA27" s="38"/>
      <c r="AB27" s="38"/>
      <c r="AC27" s="38"/>
      <c r="AD27" s="38"/>
      <c r="AE27" s="38"/>
      <c r="AF27" s="38">
        <v>1</v>
      </c>
      <c r="AG27" s="38"/>
      <c r="AH27" s="38"/>
      <c r="AI27" s="38"/>
      <c r="AJ27" s="38"/>
      <c r="AK27" s="38"/>
      <c r="AL27" s="38"/>
      <c r="AM27" s="38">
        <v>1</v>
      </c>
      <c r="AN27" s="38"/>
      <c r="AO27" s="38"/>
      <c r="AP27" s="38"/>
      <c r="AQ27" s="38"/>
      <c r="AR27" s="38"/>
      <c r="AS27" s="38"/>
      <c r="AT27" s="38">
        <v>1</v>
      </c>
      <c r="AU27" s="38"/>
      <c r="AV27" s="38"/>
      <c r="AW27" s="38"/>
      <c r="AX27" s="38"/>
      <c r="AY27" s="38"/>
      <c r="AZ27" s="38"/>
      <c r="BA27" s="38">
        <v>1</v>
      </c>
      <c r="BB27" s="49">
        <f t="shared" si="1"/>
        <v>5</v>
      </c>
      <c r="BC27" s="11">
        <v>7900</v>
      </c>
      <c r="BD27" s="23">
        <v>1</v>
      </c>
      <c r="BE27" s="11">
        <f t="shared" si="2"/>
        <v>7900</v>
      </c>
      <c r="BF27" s="24">
        <f t="shared" si="3"/>
        <v>39500</v>
      </c>
      <c r="BG27" s="25">
        <v>0</v>
      </c>
      <c r="BH27" s="22">
        <f t="shared" si="0"/>
        <v>39500</v>
      </c>
      <c r="BI27" s="73"/>
    </row>
    <row r="28" spans="1:61" ht="15" customHeight="1" x14ac:dyDescent="0.3">
      <c r="A28" s="47" t="s">
        <v>99</v>
      </c>
      <c r="B28" s="48" t="s">
        <v>68</v>
      </c>
      <c r="C28" s="48" t="s">
        <v>85</v>
      </c>
      <c r="D28" s="38" t="s">
        <v>5</v>
      </c>
      <c r="E28" s="38"/>
      <c r="F28" s="38"/>
      <c r="G28" s="38"/>
      <c r="H28" s="38"/>
      <c r="I28" s="38"/>
      <c r="J28" s="38"/>
      <c r="K28" s="38">
        <v>1</v>
      </c>
      <c r="L28" s="38"/>
      <c r="M28" s="38"/>
      <c r="N28" s="38"/>
      <c r="O28" s="38"/>
      <c r="P28" s="38"/>
      <c r="Q28" s="38"/>
      <c r="R28" s="38">
        <v>1</v>
      </c>
      <c r="S28" s="38"/>
      <c r="T28" s="38"/>
      <c r="U28" s="38"/>
      <c r="V28" s="38"/>
      <c r="W28" s="38"/>
      <c r="X28" s="38"/>
      <c r="Y28" s="38">
        <v>1</v>
      </c>
      <c r="Z28" s="38"/>
      <c r="AA28" s="38"/>
      <c r="AB28" s="38"/>
      <c r="AC28" s="38"/>
      <c r="AD28" s="38"/>
      <c r="AE28" s="38"/>
      <c r="AF28" s="38">
        <v>1</v>
      </c>
      <c r="AG28" s="38"/>
      <c r="AH28" s="38"/>
      <c r="AI28" s="38"/>
      <c r="AJ28" s="38"/>
      <c r="AK28" s="38"/>
      <c r="AL28" s="38"/>
      <c r="AM28" s="38">
        <v>1</v>
      </c>
      <c r="AN28" s="38"/>
      <c r="AO28" s="38"/>
      <c r="AP28" s="38"/>
      <c r="AQ28" s="38"/>
      <c r="AR28" s="38"/>
      <c r="AS28" s="38"/>
      <c r="AT28" s="38">
        <v>1</v>
      </c>
      <c r="AU28" s="38"/>
      <c r="AV28" s="38"/>
      <c r="AW28" s="38"/>
      <c r="AX28" s="38"/>
      <c r="AY28" s="38"/>
      <c r="AZ28" s="38"/>
      <c r="BA28" s="38">
        <v>1</v>
      </c>
      <c r="BB28" s="49">
        <f t="shared" si="1"/>
        <v>7</v>
      </c>
      <c r="BC28" s="11">
        <v>11500</v>
      </c>
      <c r="BD28" s="23">
        <v>1</v>
      </c>
      <c r="BE28" s="11">
        <f t="shared" si="2"/>
        <v>11500</v>
      </c>
      <c r="BF28" s="24">
        <f t="shared" si="3"/>
        <v>80500</v>
      </c>
      <c r="BG28" s="25">
        <v>0</v>
      </c>
      <c r="BH28" s="22">
        <f t="shared" si="0"/>
        <v>80500</v>
      </c>
      <c r="BI28" s="73"/>
    </row>
    <row r="29" spans="1:61" ht="18.75" x14ac:dyDescent="0.2">
      <c r="A29" s="74" t="s">
        <v>94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6"/>
    </row>
    <row r="30" spans="1:61" ht="15" x14ac:dyDescent="0.3">
      <c r="A30" s="2" t="s">
        <v>90</v>
      </c>
      <c r="B30" s="3" t="s">
        <v>74</v>
      </c>
      <c r="C30" s="3" t="s">
        <v>56</v>
      </c>
      <c r="D30" s="16" t="s">
        <v>53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38"/>
      <c r="AO30" s="38"/>
      <c r="AP30" s="38"/>
      <c r="AQ30" s="38">
        <v>1</v>
      </c>
      <c r="AR30" s="38">
        <v>1</v>
      </c>
      <c r="AS30" s="38"/>
      <c r="AT30" s="38"/>
      <c r="AU30" s="38">
        <v>1</v>
      </c>
      <c r="AV30" s="38">
        <v>1</v>
      </c>
      <c r="AW30" s="38">
        <v>1</v>
      </c>
      <c r="AX30" s="38">
        <v>1</v>
      </c>
      <c r="AY30" s="38">
        <v>1</v>
      </c>
      <c r="AZ30" s="38"/>
      <c r="BA30" s="38"/>
      <c r="BB30" s="10">
        <f>SUM(E30:BA30)</f>
        <v>7</v>
      </c>
      <c r="BC30" s="11">
        <v>1764</v>
      </c>
      <c r="BD30" s="23">
        <v>0.375</v>
      </c>
      <c r="BE30" s="22">
        <f>BC30*BD30</f>
        <v>661.5</v>
      </c>
      <c r="BF30" s="24">
        <f t="shared" ref="BF30:BF48" si="4">BE30*BB30</f>
        <v>4630.5</v>
      </c>
      <c r="BG30" s="25">
        <v>0</v>
      </c>
      <c r="BH30" s="22">
        <f t="shared" si="0"/>
        <v>4630.5</v>
      </c>
      <c r="BI30" s="77">
        <f>SUM(BH30:BH38)</f>
        <v>141118.5</v>
      </c>
    </row>
    <row r="31" spans="1:61" ht="15" x14ac:dyDescent="0.3">
      <c r="A31" s="2" t="s">
        <v>90</v>
      </c>
      <c r="B31" s="3" t="s">
        <v>74</v>
      </c>
      <c r="C31" s="3" t="s">
        <v>57</v>
      </c>
      <c r="D31" s="16" t="s">
        <v>53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38"/>
      <c r="AO31" s="38"/>
      <c r="AP31" s="38"/>
      <c r="AQ31" s="38">
        <v>1</v>
      </c>
      <c r="AR31" s="38">
        <v>1</v>
      </c>
      <c r="AS31" s="38"/>
      <c r="AT31" s="38"/>
      <c r="AU31" s="38">
        <v>1</v>
      </c>
      <c r="AV31" s="38">
        <v>1</v>
      </c>
      <c r="AW31" s="38">
        <v>1</v>
      </c>
      <c r="AX31" s="38">
        <v>1</v>
      </c>
      <c r="AY31" s="38">
        <v>1</v>
      </c>
      <c r="AZ31" s="38"/>
      <c r="BA31" s="38"/>
      <c r="BB31" s="10">
        <f t="shared" ref="BB31:BB38" si="5">SUM(E31:BA31)</f>
        <v>7</v>
      </c>
      <c r="BC31" s="11">
        <v>1826</v>
      </c>
      <c r="BD31" s="23">
        <v>0.375</v>
      </c>
      <c r="BE31" s="22">
        <f>BC31*BD31</f>
        <v>684.75</v>
      </c>
      <c r="BF31" s="24">
        <f t="shared" si="4"/>
        <v>4793.25</v>
      </c>
      <c r="BG31" s="25">
        <v>0</v>
      </c>
      <c r="BH31" s="22">
        <f t="shared" si="0"/>
        <v>4793.25</v>
      </c>
      <c r="BI31" s="77"/>
    </row>
    <row r="32" spans="1:61" ht="15" x14ac:dyDescent="0.3">
      <c r="A32" s="2" t="s">
        <v>90</v>
      </c>
      <c r="B32" s="3" t="s">
        <v>74</v>
      </c>
      <c r="C32" s="3" t="s">
        <v>69</v>
      </c>
      <c r="D32" s="16" t="s">
        <v>53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38"/>
      <c r="AO32" s="38"/>
      <c r="AP32" s="38"/>
      <c r="AQ32" s="38">
        <v>1</v>
      </c>
      <c r="AR32" s="38">
        <v>1</v>
      </c>
      <c r="AS32" s="38"/>
      <c r="AT32" s="38"/>
      <c r="AU32" s="38">
        <v>1</v>
      </c>
      <c r="AV32" s="38">
        <v>1</v>
      </c>
      <c r="AW32" s="38">
        <v>1</v>
      </c>
      <c r="AX32" s="38">
        <v>1</v>
      </c>
      <c r="AY32" s="38">
        <v>1</v>
      </c>
      <c r="AZ32" s="38"/>
      <c r="BA32" s="38"/>
      <c r="BB32" s="10">
        <f t="shared" si="5"/>
        <v>7</v>
      </c>
      <c r="BC32" s="11">
        <v>3057</v>
      </c>
      <c r="BD32" s="23">
        <v>0.375</v>
      </c>
      <c r="BE32" s="22">
        <f t="shared" ref="BE32:BE38" si="6">BC32*BD32</f>
        <v>1146.375</v>
      </c>
      <c r="BF32" s="24">
        <f t="shared" si="4"/>
        <v>8024.625</v>
      </c>
      <c r="BG32" s="25">
        <v>0</v>
      </c>
      <c r="BH32" s="22">
        <f t="shared" si="0"/>
        <v>8024.625</v>
      </c>
      <c r="BI32" s="77"/>
    </row>
    <row r="33" spans="1:69" ht="15" x14ac:dyDescent="0.3">
      <c r="A33" s="2" t="s">
        <v>90</v>
      </c>
      <c r="B33" s="3" t="s">
        <v>74</v>
      </c>
      <c r="C33" s="3" t="s">
        <v>66</v>
      </c>
      <c r="D33" s="16" t="s">
        <v>53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38"/>
      <c r="AO33" s="38"/>
      <c r="AP33" s="38"/>
      <c r="AQ33" s="38"/>
      <c r="AR33" s="38"/>
      <c r="AS33" s="38">
        <v>1</v>
      </c>
      <c r="AT33" s="38"/>
      <c r="AU33" s="38"/>
      <c r="AV33" s="38"/>
      <c r="AW33" s="38"/>
      <c r="AX33" s="38"/>
      <c r="AY33" s="38"/>
      <c r="AZ33" s="38">
        <v>1</v>
      </c>
      <c r="BA33" s="38"/>
      <c r="BB33" s="10">
        <f t="shared" si="5"/>
        <v>2</v>
      </c>
      <c r="BC33" s="11">
        <v>1896</v>
      </c>
      <c r="BD33" s="23">
        <v>0.375</v>
      </c>
      <c r="BE33" s="22">
        <f t="shared" si="6"/>
        <v>711</v>
      </c>
      <c r="BF33" s="24">
        <f t="shared" si="4"/>
        <v>1422</v>
      </c>
      <c r="BG33" s="25">
        <v>0</v>
      </c>
      <c r="BH33" s="22">
        <f t="shared" si="0"/>
        <v>1422</v>
      </c>
      <c r="BI33" s="77"/>
    </row>
    <row r="34" spans="1:69" ht="15" x14ac:dyDescent="0.3">
      <c r="A34" s="2" t="s">
        <v>90</v>
      </c>
      <c r="B34" s="3" t="s">
        <v>74</v>
      </c>
      <c r="C34" s="3" t="s">
        <v>65</v>
      </c>
      <c r="D34" s="16" t="s">
        <v>53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38"/>
      <c r="AO34" s="38"/>
      <c r="AP34" s="38"/>
      <c r="AQ34" s="38"/>
      <c r="AR34" s="38"/>
      <c r="AS34" s="38"/>
      <c r="AT34" s="38">
        <v>1</v>
      </c>
      <c r="AU34" s="38"/>
      <c r="AV34" s="38"/>
      <c r="AW34" s="38"/>
      <c r="AX34" s="38"/>
      <c r="AY34" s="38"/>
      <c r="AZ34" s="38"/>
      <c r="BA34" s="38">
        <v>1</v>
      </c>
      <c r="BB34" s="10">
        <f t="shared" si="5"/>
        <v>2</v>
      </c>
      <c r="BC34" s="11">
        <v>2012</v>
      </c>
      <c r="BD34" s="23">
        <v>0.375</v>
      </c>
      <c r="BE34" s="22">
        <f t="shared" si="6"/>
        <v>754.5</v>
      </c>
      <c r="BF34" s="24">
        <f t="shared" si="4"/>
        <v>1509</v>
      </c>
      <c r="BG34" s="25">
        <v>0</v>
      </c>
      <c r="BH34" s="22">
        <f t="shared" si="0"/>
        <v>1509</v>
      </c>
      <c r="BI34" s="77"/>
    </row>
    <row r="35" spans="1:69" ht="15" x14ac:dyDescent="0.3">
      <c r="A35" s="2" t="s">
        <v>92</v>
      </c>
      <c r="B35" s="3" t="s">
        <v>74</v>
      </c>
      <c r="C35" s="3" t="s">
        <v>93</v>
      </c>
      <c r="D35" s="16" t="s">
        <v>53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38"/>
      <c r="AO35" s="38"/>
      <c r="AP35" s="38"/>
      <c r="AQ35" s="38">
        <v>1</v>
      </c>
      <c r="AR35" s="38">
        <v>1</v>
      </c>
      <c r="AS35" s="38"/>
      <c r="AT35" s="38"/>
      <c r="AU35" s="38">
        <v>1</v>
      </c>
      <c r="AV35" s="38">
        <v>1</v>
      </c>
      <c r="AW35" s="38">
        <v>1</v>
      </c>
      <c r="AX35" s="38">
        <v>1</v>
      </c>
      <c r="AY35" s="38">
        <v>1</v>
      </c>
      <c r="AZ35" s="38"/>
      <c r="BA35" s="38"/>
      <c r="BB35" s="10">
        <f t="shared" si="5"/>
        <v>7</v>
      </c>
      <c r="BC35" s="11">
        <v>4793</v>
      </c>
      <c r="BD35" s="23">
        <v>0.375</v>
      </c>
      <c r="BE35" s="22">
        <f t="shared" si="6"/>
        <v>1797.375</v>
      </c>
      <c r="BF35" s="24">
        <f t="shared" si="4"/>
        <v>12581.625</v>
      </c>
      <c r="BG35" s="25">
        <v>0</v>
      </c>
      <c r="BH35" s="22">
        <f>BF35-(BF35*BG35)</f>
        <v>12581.625</v>
      </c>
      <c r="BI35" s="77"/>
    </row>
    <row r="36" spans="1:69" ht="15" x14ac:dyDescent="0.3">
      <c r="A36" s="2" t="s">
        <v>95</v>
      </c>
      <c r="B36" s="3" t="s">
        <v>74</v>
      </c>
      <c r="C36" s="3" t="s">
        <v>56</v>
      </c>
      <c r="D36" s="16" t="s">
        <v>53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38">
        <v>3</v>
      </c>
      <c r="AO36" s="38">
        <v>3</v>
      </c>
      <c r="AP36" s="38">
        <v>3</v>
      </c>
      <c r="AQ36" s="38">
        <v>3</v>
      </c>
      <c r="AR36" s="38">
        <v>3</v>
      </c>
      <c r="AS36" s="38"/>
      <c r="AT36" s="38"/>
      <c r="AU36" s="38">
        <v>3</v>
      </c>
      <c r="AV36" s="38">
        <v>3</v>
      </c>
      <c r="AW36" s="38">
        <v>3</v>
      </c>
      <c r="AX36" s="38">
        <v>3</v>
      </c>
      <c r="AY36" s="38">
        <v>3</v>
      </c>
      <c r="AZ36" s="38"/>
      <c r="BA36" s="38"/>
      <c r="BB36" s="10">
        <f t="shared" si="5"/>
        <v>30</v>
      </c>
      <c r="BC36" s="11">
        <v>1764</v>
      </c>
      <c r="BD36" s="23">
        <v>0.375</v>
      </c>
      <c r="BE36" s="22">
        <f t="shared" si="6"/>
        <v>661.5</v>
      </c>
      <c r="BF36" s="24">
        <f t="shared" si="4"/>
        <v>19845</v>
      </c>
      <c r="BG36" s="25">
        <v>0</v>
      </c>
      <c r="BH36" s="22">
        <f>BF36-(BF36*BG36)</f>
        <v>19845</v>
      </c>
      <c r="BI36" s="77"/>
    </row>
    <row r="37" spans="1:69" ht="15" x14ac:dyDescent="0.3">
      <c r="A37" s="2" t="s">
        <v>95</v>
      </c>
      <c r="B37" s="3" t="s">
        <v>74</v>
      </c>
      <c r="C37" s="3" t="s">
        <v>69</v>
      </c>
      <c r="D37" s="16" t="s">
        <v>53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38">
        <v>3</v>
      </c>
      <c r="AO37" s="38">
        <v>3</v>
      </c>
      <c r="AP37" s="38">
        <v>3</v>
      </c>
      <c r="AQ37" s="38">
        <v>3</v>
      </c>
      <c r="AR37" s="38">
        <v>3</v>
      </c>
      <c r="AS37" s="38"/>
      <c r="AT37" s="38"/>
      <c r="AU37" s="38">
        <v>3</v>
      </c>
      <c r="AV37" s="38">
        <v>3</v>
      </c>
      <c r="AW37" s="38">
        <v>3</v>
      </c>
      <c r="AX37" s="38">
        <v>3</v>
      </c>
      <c r="AY37" s="38">
        <v>3</v>
      </c>
      <c r="AZ37" s="38"/>
      <c r="BA37" s="38"/>
      <c r="BB37" s="10">
        <f t="shared" si="5"/>
        <v>30</v>
      </c>
      <c r="BC37" s="11">
        <v>3057</v>
      </c>
      <c r="BD37" s="23">
        <v>0.375</v>
      </c>
      <c r="BE37" s="22">
        <f t="shared" si="6"/>
        <v>1146.375</v>
      </c>
      <c r="BF37" s="24">
        <f t="shared" si="4"/>
        <v>34391.25</v>
      </c>
      <c r="BG37" s="25">
        <v>0</v>
      </c>
      <c r="BH37" s="22">
        <f t="shared" ref="BH37:BH38" si="7">BF37-(BF37*BG37)</f>
        <v>34391.25</v>
      </c>
      <c r="BI37" s="77"/>
    </row>
    <row r="38" spans="1:69" ht="15" x14ac:dyDescent="0.3">
      <c r="A38" s="2" t="s">
        <v>95</v>
      </c>
      <c r="B38" s="3" t="s">
        <v>74</v>
      </c>
      <c r="C38" s="3" t="s">
        <v>93</v>
      </c>
      <c r="D38" s="16" t="s">
        <v>53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38">
        <v>3</v>
      </c>
      <c r="AO38" s="38">
        <v>3</v>
      </c>
      <c r="AP38" s="38">
        <v>3</v>
      </c>
      <c r="AQ38" s="38">
        <v>3</v>
      </c>
      <c r="AR38" s="38">
        <v>3</v>
      </c>
      <c r="AS38" s="38"/>
      <c r="AT38" s="38"/>
      <c r="AU38" s="38">
        <v>3</v>
      </c>
      <c r="AV38" s="38">
        <v>3</v>
      </c>
      <c r="AW38" s="38">
        <v>3</v>
      </c>
      <c r="AX38" s="38">
        <v>3</v>
      </c>
      <c r="AY38" s="38">
        <v>3</v>
      </c>
      <c r="AZ38" s="38"/>
      <c r="BA38" s="38"/>
      <c r="BB38" s="10">
        <f t="shared" si="5"/>
        <v>30</v>
      </c>
      <c r="BC38" s="11">
        <v>4793</v>
      </c>
      <c r="BD38" s="23">
        <v>0.375</v>
      </c>
      <c r="BE38" s="22">
        <f t="shared" si="6"/>
        <v>1797.375</v>
      </c>
      <c r="BF38" s="24">
        <f t="shared" si="4"/>
        <v>53921.25</v>
      </c>
      <c r="BG38" s="25">
        <v>0</v>
      </c>
      <c r="BH38" s="22">
        <f t="shared" si="7"/>
        <v>53921.25</v>
      </c>
      <c r="BI38" s="77"/>
    </row>
    <row r="39" spans="1:69" ht="18.75" x14ac:dyDescent="0.2">
      <c r="A39" s="74" t="s">
        <v>96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6"/>
    </row>
    <row r="40" spans="1:69" s="52" customFormat="1" ht="21.6" customHeight="1" x14ac:dyDescent="0.35">
      <c r="A40" s="50" t="s">
        <v>98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3"/>
      <c r="BK40" s="53"/>
      <c r="BL40" s="53"/>
      <c r="BM40" s="53"/>
      <c r="BN40" s="53"/>
      <c r="BO40" s="53"/>
      <c r="BP40" s="53"/>
      <c r="BQ40" s="53"/>
    </row>
    <row r="41" spans="1:69" s="52" customFormat="1" ht="15" x14ac:dyDescent="0.3">
      <c r="A41" s="54" t="s">
        <v>105</v>
      </c>
      <c r="B41" s="54" t="s">
        <v>72</v>
      </c>
      <c r="C41" s="54" t="s">
        <v>6</v>
      </c>
      <c r="D41" s="54" t="s">
        <v>106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>
        <v>10</v>
      </c>
      <c r="AB41" s="33">
        <v>10</v>
      </c>
      <c r="AC41" s="33">
        <v>10</v>
      </c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>
        <v>10</v>
      </c>
      <c r="AP41" s="33">
        <v>10</v>
      </c>
      <c r="AQ41" s="33">
        <v>10</v>
      </c>
      <c r="AR41" s="33"/>
      <c r="AS41" s="33"/>
      <c r="AT41" s="38"/>
      <c r="AU41" s="38"/>
      <c r="AV41" s="38"/>
      <c r="AW41" s="33"/>
      <c r="AX41" s="33"/>
      <c r="AY41" s="33"/>
      <c r="AZ41" s="33"/>
      <c r="BA41" s="33"/>
      <c r="BB41" s="55">
        <f>SUM(E41:BA41)</f>
        <v>60</v>
      </c>
      <c r="BC41" s="56">
        <v>44</v>
      </c>
      <c r="BD41" s="57">
        <v>1</v>
      </c>
      <c r="BE41" s="58">
        <f>BC41*BD41</f>
        <v>44</v>
      </c>
      <c r="BF41" s="59">
        <f>BE41*BB41</f>
        <v>2640</v>
      </c>
      <c r="BG41" s="25">
        <v>0</v>
      </c>
      <c r="BH41" s="58">
        <f t="shared" ref="BH41:BH42" si="8">BF41-(BF41*BG41)</f>
        <v>2640</v>
      </c>
      <c r="BI41" s="77">
        <f>SUM(BH41:BH44)</f>
        <v>19998</v>
      </c>
      <c r="BJ41" s="53"/>
      <c r="BK41" s="53"/>
      <c r="BL41" s="53"/>
      <c r="BM41" s="53"/>
      <c r="BN41" s="53"/>
      <c r="BO41" s="53"/>
      <c r="BP41" s="53"/>
      <c r="BQ41" s="53"/>
    </row>
    <row r="42" spans="1:69" s="52" customFormat="1" ht="15" x14ac:dyDescent="0.3">
      <c r="A42" s="54" t="s">
        <v>102</v>
      </c>
      <c r="B42" s="54" t="s">
        <v>72</v>
      </c>
      <c r="C42" s="54" t="s">
        <v>6</v>
      </c>
      <c r="D42" s="54" t="s">
        <v>53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>
        <v>4</v>
      </c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>
        <v>4</v>
      </c>
      <c r="AS42" s="33"/>
      <c r="AT42" s="38"/>
      <c r="AU42" s="38"/>
      <c r="AV42" s="38"/>
      <c r="AW42" s="33"/>
      <c r="AX42" s="33"/>
      <c r="AY42" s="33"/>
      <c r="AZ42" s="33"/>
      <c r="BA42" s="33"/>
      <c r="BB42" s="55">
        <f t="shared" ref="BB42:BB50" si="9">SUM(E42:BA42)</f>
        <v>8</v>
      </c>
      <c r="BC42" s="56">
        <v>999</v>
      </c>
      <c r="BD42" s="57">
        <v>1</v>
      </c>
      <c r="BE42" s="58">
        <f>BC42*BD42</f>
        <v>999</v>
      </c>
      <c r="BF42" s="59">
        <f t="shared" si="4"/>
        <v>7992</v>
      </c>
      <c r="BG42" s="25">
        <v>0</v>
      </c>
      <c r="BH42" s="58">
        <f t="shared" si="8"/>
        <v>7992</v>
      </c>
      <c r="BI42" s="77"/>
      <c r="BJ42" s="53"/>
      <c r="BK42" s="53"/>
      <c r="BL42" s="53"/>
      <c r="BM42" s="53"/>
      <c r="BN42" s="53"/>
      <c r="BO42" s="53"/>
      <c r="BP42" s="53"/>
      <c r="BQ42" s="53"/>
    </row>
    <row r="43" spans="1:69" s="52" customFormat="1" ht="15" x14ac:dyDescent="0.3">
      <c r="A43" s="54" t="s">
        <v>7</v>
      </c>
      <c r="B43" s="54" t="s">
        <v>100</v>
      </c>
      <c r="C43" s="54" t="s">
        <v>6</v>
      </c>
      <c r="D43" s="33" t="s">
        <v>43</v>
      </c>
      <c r="E43" s="33">
        <v>3</v>
      </c>
      <c r="F43" s="33">
        <v>3</v>
      </c>
      <c r="G43" s="33">
        <v>3</v>
      </c>
      <c r="H43" s="33">
        <v>3</v>
      </c>
      <c r="I43" s="33">
        <v>3</v>
      </c>
      <c r="J43" s="33"/>
      <c r="K43" s="33"/>
      <c r="L43" s="33">
        <v>3</v>
      </c>
      <c r="M43" s="33">
        <v>3</v>
      </c>
      <c r="N43" s="33">
        <v>3</v>
      </c>
      <c r="O43" s="33">
        <v>3</v>
      </c>
      <c r="P43" s="33">
        <v>3</v>
      </c>
      <c r="Q43" s="33"/>
      <c r="R43" s="33"/>
      <c r="S43" s="33">
        <v>3</v>
      </c>
      <c r="T43" s="33">
        <v>3</v>
      </c>
      <c r="U43" s="33">
        <v>3</v>
      </c>
      <c r="V43" s="33">
        <v>3</v>
      </c>
      <c r="W43" s="33">
        <v>3</v>
      </c>
      <c r="X43" s="33"/>
      <c r="Y43" s="33"/>
      <c r="Z43" s="33">
        <v>3</v>
      </c>
      <c r="AA43" s="33">
        <v>3</v>
      </c>
      <c r="AB43" s="33">
        <v>3</v>
      </c>
      <c r="AC43" s="33">
        <v>3</v>
      </c>
      <c r="AD43" s="33">
        <v>3</v>
      </c>
      <c r="AE43" s="33"/>
      <c r="AF43" s="33"/>
      <c r="AG43" s="33">
        <v>3</v>
      </c>
      <c r="AH43" s="33">
        <v>3</v>
      </c>
      <c r="AI43" s="33">
        <v>3</v>
      </c>
      <c r="AJ43" s="33">
        <v>3</v>
      </c>
      <c r="AK43" s="33">
        <v>3</v>
      </c>
      <c r="AL43" s="33"/>
      <c r="AM43" s="33"/>
      <c r="AN43" s="33">
        <v>3</v>
      </c>
      <c r="AO43" s="33">
        <v>3</v>
      </c>
      <c r="AP43" s="33">
        <v>3</v>
      </c>
      <c r="AQ43" s="33">
        <v>3</v>
      </c>
      <c r="AR43" s="33">
        <v>3</v>
      </c>
      <c r="AS43" s="33"/>
      <c r="AT43" s="38"/>
      <c r="AU43" s="33">
        <v>3</v>
      </c>
      <c r="AV43" s="33">
        <v>3</v>
      </c>
      <c r="AW43" s="33">
        <v>3</v>
      </c>
      <c r="AX43" s="33">
        <v>3</v>
      </c>
      <c r="AY43" s="33">
        <v>3</v>
      </c>
      <c r="AZ43" s="33"/>
      <c r="BA43" s="33"/>
      <c r="BB43" s="55">
        <f t="shared" si="9"/>
        <v>105</v>
      </c>
      <c r="BC43" s="56">
        <v>83</v>
      </c>
      <c r="BD43" s="57">
        <v>1</v>
      </c>
      <c r="BE43" s="58">
        <f t="shared" ref="BE43:BE50" si="10">BC43*BD43</f>
        <v>83</v>
      </c>
      <c r="BF43" s="59">
        <f t="shared" si="4"/>
        <v>8715</v>
      </c>
      <c r="BG43" s="25">
        <v>0</v>
      </c>
      <c r="BH43" s="58">
        <f>BF43-(BF43*BG43)</f>
        <v>8715</v>
      </c>
      <c r="BI43" s="77"/>
      <c r="BJ43" s="53"/>
      <c r="BK43" s="53"/>
      <c r="BL43" s="53"/>
      <c r="BM43" s="53"/>
      <c r="BN43" s="53"/>
      <c r="BO43" s="53"/>
      <c r="BP43" s="53"/>
      <c r="BQ43" s="53"/>
    </row>
    <row r="44" spans="1:69" s="52" customFormat="1" ht="15" x14ac:dyDescent="0.3">
      <c r="A44" s="54" t="s">
        <v>75</v>
      </c>
      <c r="B44" s="54" t="s">
        <v>76</v>
      </c>
      <c r="C44" s="54" t="s">
        <v>73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>
        <v>3</v>
      </c>
      <c r="AR44" s="33">
        <v>3</v>
      </c>
      <c r="AS44" s="33"/>
      <c r="AT44" s="38"/>
      <c r="AU44" s="33">
        <v>3</v>
      </c>
      <c r="AV44" s="33">
        <v>3</v>
      </c>
      <c r="AW44" s="33">
        <v>3</v>
      </c>
      <c r="AX44" s="33">
        <v>3</v>
      </c>
      <c r="AY44" s="33">
        <v>3</v>
      </c>
      <c r="AZ44" s="33"/>
      <c r="BA44" s="33"/>
      <c r="BB44" s="55">
        <f t="shared" si="9"/>
        <v>21</v>
      </c>
      <c r="BC44" s="56">
        <v>31</v>
      </c>
      <c r="BD44" s="57">
        <v>1</v>
      </c>
      <c r="BE44" s="58">
        <f t="shared" si="10"/>
        <v>31</v>
      </c>
      <c r="BF44" s="59">
        <f t="shared" si="4"/>
        <v>651</v>
      </c>
      <c r="BG44" s="25">
        <v>0</v>
      </c>
      <c r="BH44" s="58">
        <f t="shared" si="0"/>
        <v>651</v>
      </c>
      <c r="BI44" s="77"/>
      <c r="BJ44" s="53"/>
      <c r="BK44" s="53"/>
      <c r="BL44" s="53"/>
      <c r="BM44" s="53"/>
      <c r="BN44" s="53"/>
      <c r="BO44" s="53"/>
      <c r="BP44" s="53"/>
      <c r="BQ44" s="53"/>
    </row>
    <row r="45" spans="1:69" s="52" customFormat="1" ht="15" x14ac:dyDescent="0.3">
      <c r="A45" s="54"/>
      <c r="B45" s="54"/>
      <c r="C45" s="5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8"/>
      <c r="AU45" s="33"/>
      <c r="AV45" s="33"/>
      <c r="AW45" s="33"/>
      <c r="AX45" s="33"/>
      <c r="AY45" s="33"/>
      <c r="AZ45" s="33"/>
      <c r="BA45" s="33"/>
      <c r="BB45" s="55">
        <f t="shared" si="9"/>
        <v>0</v>
      </c>
      <c r="BC45" s="56"/>
      <c r="BD45" s="57"/>
      <c r="BE45" s="58"/>
      <c r="BF45" s="59"/>
      <c r="BG45" s="60"/>
      <c r="BH45" s="58"/>
      <c r="BI45" s="62"/>
      <c r="BJ45" s="53"/>
      <c r="BK45" s="53"/>
      <c r="BL45" s="53"/>
      <c r="BM45" s="53"/>
      <c r="BN45" s="53"/>
      <c r="BO45" s="53"/>
      <c r="BP45" s="53"/>
      <c r="BQ45" s="53"/>
    </row>
    <row r="46" spans="1:69" s="52" customFormat="1" ht="15" x14ac:dyDescent="0.3">
      <c r="A46" s="54" t="s">
        <v>103</v>
      </c>
      <c r="B46" s="54"/>
      <c r="C46" s="5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>
        <v>1</v>
      </c>
      <c r="AD46" s="33">
        <v>5</v>
      </c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>
        <v>1</v>
      </c>
      <c r="AR46" s="33">
        <v>5</v>
      </c>
      <c r="AS46" s="33"/>
      <c r="AT46" s="38"/>
      <c r="AU46" s="33"/>
      <c r="AV46" s="33"/>
      <c r="AW46" s="33"/>
      <c r="AX46" s="33"/>
      <c r="AY46" s="33"/>
      <c r="AZ46" s="33"/>
      <c r="BA46" s="33"/>
      <c r="BB46" s="55">
        <f t="shared" si="9"/>
        <v>12</v>
      </c>
      <c r="BC46" s="56">
        <v>155</v>
      </c>
      <c r="BD46" s="57">
        <v>1</v>
      </c>
      <c r="BE46" s="56">
        <v>155</v>
      </c>
      <c r="BF46" s="59">
        <f t="shared" si="4"/>
        <v>1860</v>
      </c>
      <c r="BG46" s="25">
        <v>0</v>
      </c>
      <c r="BH46" s="58">
        <f>BF46-(BF46*BG46)</f>
        <v>1860</v>
      </c>
      <c r="BI46" s="62"/>
      <c r="BJ46" s="67"/>
      <c r="BK46" s="53"/>
      <c r="BL46" s="53"/>
      <c r="BM46" s="53"/>
      <c r="BN46" s="53"/>
      <c r="BO46" s="53"/>
      <c r="BP46" s="53"/>
      <c r="BQ46" s="53"/>
    </row>
    <row r="47" spans="1:69" s="52" customFormat="1" ht="15" x14ac:dyDescent="0.3">
      <c r="A47" s="54" t="s">
        <v>104</v>
      </c>
      <c r="B47" s="54"/>
      <c r="C47" s="5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>
        <v>1</v>
      </c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>
        <v>1</v>
      </c>
      <c r="AS47" s="33"/>
      <c r="AT47" s="38"/>
      <c r="AU47" s="33"/>
      <c r="AV47" s="33"/>
      <c r="AW47" s="33"/>
      <c r="AX47" s="33"/>
      <c r="AY47" s="33"/>
      <c r="AZ47" s="33"/>
      <c r="BA47" s="33"/>
      <c r="BB47" s="55">
        <f t="shared" si="9"/>
        <v>2</v>
      </c>
      <c r="BC47" s="56">
        <v>310</v>
      </c>
      <c r="BD47" s="57">
        <v>1</v>
      </c>
      <c r="BE47" s="58">
        <v>310</v>
      </c>
      <c r="BF47" s="59">
        <f t="shared" si="4"/>
        <v>620</v>
      </c>
      <c r="BG47" s="25">
        <v>0</v>
      </c>
      <c r="BH47" s="58">
        <f t="shared" si="0"/>
        <v>620</v>
      </c>
      <c r="BI47" s="62"/>
      <c r="BJ47" s="67"/>
      <c r="BK47" s="53"/>
      <c r="BL47" s="53"/>
      <c r="BM47" s="53"/>
      <c r="BN47" s="53"/>
      <c r="BO47" s="53"/>
      <c r="BP47" s="53"/>
      <c r="BQ47" s="53"/>
    </row>
    <row r="48" spans="1:69" s="52" customFormat="1" ht="15" x14ac:dyDescent="0.3">
      <c r="A48" s="54" t="s">
        <v>77</v>
      </c>
      <c r="B48" s="54" t="s">
        <v>78</v>
      </c>
      <c r="C48" s="61" t="s">
        <v>86</v>
      </c>
      <c r="D48" s="33" t="s">
        <v>43</v>
      </c>
      <c r="E48" s="33"/>
      <c r="F48" s="33"/>
      <c r="G48" s="33">
        <v>1</v>
      </c>
      <c r="H48" s="33"/>
      <c r="I48" s="33"/>
      <c r="J48" s="33"/>
      <c r="K48" s="33"/>
      <c r="L48" s="33"/>
      <c r="M48" s="33"/>
      <c r="N48" s="33"/>
      <c r="O48" s="33">
        <v>1</v>
      </c>
      <c r="P48" s="33"/>
      <c r="Q48" s="33"/>
      <c r="R48" s="33"/>
      <c r="S48" s="33"/>
      <c r="T48" s="33"/>
      <c r="U48" s="33"/>
      <c r="V48" s="33">
        <v>1</v>
      </c>
      <c r="W48" s="33"/>
      <c r="X48" s="33"/>
      <c r="Y48" s="33"/>
      <c r="Z48" s="33"/>
      <c r="AA48" s="33"/>
      <c r="AB48" s="33"/>
      <c r="AC48" s="33">
        <v>1</v>
      </c>
      <c r="AD48" s="33"/>
      <c r="AE48" s="33"/>
      <c r="AF48" s="33"/>
      <c r="AG48" s="33"/>
      <c r="AH48" s="33"/>
      <c r="AI48" s="33"/>
      <c r="AJ48" s="33">
        <v>1</v>
      </c>
      <c r="AK48" s="33"/>
      <c r="AL48" s="33"/>
      <c r="AM48" s="33"/>
      <c r="AN48" s="33"/>
      <c r="AO48" s="33"/>
      <c r="AP48" s="33"/>
      <c r="AQ48" s="33">
        <v>1</v>
      </c>
      <c r="AR48" s="33"/>
      <c r="AS48" s="33"/>
      <c r="AT48" s="38"/>
      <c r="AU48" s="33"/>
      <c r="AV48" s="33"/>
      <c r="AW48" s="33"/>
      <c r="AX48" s="33">
        <v>1</v>
      </c>
      <c r="AY48" s="33"/>
      <c r="AZ48" s="33"/>
      <c r="BA48" s="33"/>
      <c r="BB48" s="55">
        <f t="shared" si="9"/>
        <v>7</v>
      </c>
      <c r="BC48" s="56">
        <v>1735</v>
      </c>
      <c r="BD48" s="57">
        <v>1</v>
      </c>
      <c r="BE48" s="58">
        <f t="shared" si="10"/>
        <v>1735</v>
      </c>
      <c r="BF48" s="59">
        <f t="shared" si="4"/>
        <v>12145</v>
      </c>
      <c r="BG48" s="25">
        <v>0</v>
      </c>
      <c r="BH48" s="58">
        <f t="shared" si="0"/>
        <v>12145</v>
      </c>
      <c r="BI48" s="78">
        <f>SUM(BH46:BH50)</f>
        <v>24390</v>
      </c>
      <c r="BJ48" s="53"/>
      <c r="BK48" s="53"/>
      <c r="BL48" s="53"/>
      <c r="BM48" s="53"/>
      <c r="BN48" s="53"/>
      <c r="BO48" s="53"/>
      <c r="BP48" s="53"/>
      <c r="BQ48" s="53"/>
    </row>
    <row r="49" spans="1:69" s="52" customFormat="1" ht="15" x14ac:dyDescent="0.3">
      <c r="A49" s="54" t="s">
        <v>87</v>
      </c>
      <c r="B49" s="54" t="s">
        <v>88</v>
      </c>
      <c r="C49" s="61" t="s">
        <v>86</v>
      </c>
      <c r="D49" s="33"/>
      <c r="E49" s="33"/>
      <c r="F49" s="33">
        <v>1</v>
      </c>
      <c r="G49" s="33">
        <v>1</v>
      </c>
      <c r="H49" s="33">
        <v>1</v>
      </c>
      <c r="I49" s="33"/>
      <c r="J49" s="33"/>
      <c r="K49" s="33"/>
      <c r="L49" s="33">
        <v>1</v>
      </c>
      <c r="M49" s="33"/>
      <c r="N49" s="33">
        <v>1</v>
      </c>
      <c r="O49" s="33"/>
      <c r="P49" s="33">
        <v>1</v>
      </c>
      <c r="Q49" s="33"/>
      <c r="R49" s="33"/>
      <c r="S49" s="33">
        <v>1</v>
      </c>
      <c r="T49" s="33"/>
      <c r="U49" s="33"/>
      <c r="V49" s="33">
        <v>1</v>
      </c>
      <c r="W49" s="33"/>
      <c r="X49" s="33">
        <v>1</v>
      </c>
      <c r="Y49" s="33"/>
      <c r="Z49" s="33"/>
      <c r="AA49" s="33"/>
      <c r="AB49" s="33">
        <v>1</v>
      </c>
      <c r="AC49" s="33"/>
      <c r="AD49" s="33">
        <v>1</v>
      </c>
      <c r="AE49" s="33">
        <v>1</v>
      </c>
      <c r="AF49" s="33"/>
      <c r="AG49" s="33">
        <v>1</v>
      </c>
      <c r="AH49" s="33"/>
      <c r="AI49" s="33">
        <v>1</v>
      </c>
      <c r="AJ49" s="33">
        <v>1</v>
      </c>
      <c r="AK49" s="33"/>
      <c r="AL49" s="33"/>
      <c r="AM49" s="33"/>
      <c r="AN49" s="33"/>
      <c r="AO49" s="33">
        <v>1</v>
      </c>
      <c r="AP49" s="33">
        <v>1</v>
      </c>
      <c r="AQ49" s="33"/>
      <c r="AR49" s="33">
        <v>1</v>
      </c>
      <c r="AS49" s="33"/>
      <c r="AT49" s="38"/>
      <c r="AU49" s="33"/>
      <c r="AV49" s="33">
        <v>1</v>
      </c>
      <c r="AW49" s="33">
        <v>1</v>
      </c>
      <c r="AX49" s="33"/>
      <c r="AY49" s="33">
        <v>1</v>
      </c>
      <c r="AZ49" s="33"/>
      <c r="BA49" s="33"/>
      <c r="BB49" s="55">
        <f t="shared" si="9"/>
        <v>21</v>
      </c>
      <c r="BC49" s="56">
        <v>155</v>
      </c>
      <c r="BD49" s="57">
        <v>1</v>
      </c>
      <c r="BE49" s="58">
        <f t="shared" si="10"/>
        <v>155</v>
      </c>
      <c r="BF49" s="59">
        <f>BE49*BB49</f>
        <v>3255</v>
      </c>
      <c r="BG49" s="25">
        <v>0</v>
      </c>
      <c r="BH49" s="58">
        <f t="shared" si="0"/>
        <v>3255</v>
      </c>
      <c r="BI49" s="78"/>
      <c r="BJ49" s="53"/>
      <c r="BK49" s="53"/>
      <c r="BL49" s="53"/>
      <c r="BM49" s="53"/>
      <c r="BN49" s="53"/>
      <c r="BO49" s="53"/>
      <c r="BP49" s="53"/>
      <c r="BQ49" s="53"/>
    </row>
    <row r="50" spans="1:69" s="52" customFormat="1" ht="15" x14ac:dyDescent="0.3">
      <c r="A50" s="54" t="s">
        <v>89</v>
      </c>
      <c r="B50" s="54" t="s">
        <v>88</v>
      </c>
      <c r="C50" s="61" t="s">
        <v>86</v>
      </c>
      <c r="D50" s="33"/>
      <c r="E50" s="33">
        <v>1</v>
      </c>
      <c r="F50" s="33"/>
      <c r="G50" s="33">
        <v>1</v>
      </c>
      <c r="H50" s="33"/>
      <c r="I50" s="33">
        <v>1</v>
      </c>
      <c r="J50" s="33"/>
      <c r="K50" s="33"/>
      <c r="L50" s="33">
        <v>1</v>
      </c>
      <c r="M50" s="33"/>
      <c r="N50" s="33">
        <v>1</v>
      </c>
      <c r="O50" s="33"/>
      <c r="P50" s="33">
        <v>1</v>
      </c>
      <c r="Q50" s="33"/>
      <c r="R50" s="33"/>
      <c r="S50" s="33">
        <v>1</v>
      </c>
      <c r="T50" s="33"/>
      <c r="U50" s="33">
        <v>1</v>
      </c>
      <c r="V50" s="33"/>
      <c r="W50" s="33">
        <v>1</v>
      </c>
      <c r="X50" s="33"/>
      <c r="Y50" s="33"/>
      <c r="Z50" s="33">
        <v>1</v>
      </c>
      <c r="AA50" s="33"/>
      <c r="AB50" s="33">
        <v>1</v>
      </c>
      <c r="AC50" s="33"/>
      <c r="AD50" s="33">
        <v>1</v>
      </c>
      <c r="AE50" s="33"/>
      <c r="AF50" s="33"/>
      <c r="AG50" s="33">
        <v>1</v>
      </c>
      <c r="AH50" s="33"/>
      <c r="AI50" s="33">
        <v>1</v>
      </c>
      <c r="AJ50" s="33"/>
      <c r="AK50" s="33">
        <v>1</v>
      </c>
      <c r="AL50" s="33"/>
      <c r="AM50" s="33"/>
      <c r="AN50" s="33">
        <v>1</v>
      </c>
      <c r="AO50" s="33"/>
      <c r="AP50" s="33">
        <v>1</v>
      </c>
      <c r="AQ50" s="33"/>
      <c r="AR50" s="33">
        <v>1</v>
      </c>
      <c r="AS50" s="33"/>
      <c r="AT50" s="38"/>
      <c r="AU50" s="33">
        <v>1</v>
      </c>
      <c r="AV50" s="33"/>
      <c r="AW50" s="33">
        <v>1</v>
      </c>
      <c r="AX50" s="33"/>
      <c r="AY50" s="33">
        <v>1</v>
      </c>
      <c r="AZ50" s="33"/>
      <c r="BA50" s="33"/>
      <c r="BB50" s="55">
        <f t="shared" si="9"/>
        <v>21</v>
      </c>
      <c r="BC50" s="56">
        <v>310</v>
      </c>
      <c r="BD50" s="57">
        <v>1</v>
      </c>
      <c r="BE50" s="58">
        <f t="shared" si="10"/>
        <v>310</v>
      </c>
      <c r="BF50" s="59">
        <f>BE50*BB50</f>
        <v>6510</v>
      </c>
      <c r="BG50" s="60">
        <v>0</v>
      </c>
      <c r="BH50" s="58">
        <f t="shared" si="0"/>
        <v>6510</v>
      </c>
      <c r="BI50" s="79"/>
      <c r="BJ50" s="53"/>
      <c r="BK50" s="53"/>
      <c r="BL50" s="53"/>
      <c r="BM50" s="53"/>
      <c r="BN50" s="53"/>
      <c r="BO50" s="53"/>
      <c r="BP50" s="53"/>
      <c r="BQ50" s="53"/>
    </row>
    <row r="51" spans="1:69" ht="14.45" customHeight="1" x14ac:dyDescent="0.2">
      <c r="A51" s="70" t="s">
        <v>60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1">
        <f>SUM(BI10,BI30,BI41,BI48)</f>
        <v>766603.5</v>
      </c>
    </row>
    <row r="52" spans="1:69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2"/>
    </row>
    <row r="54" spans="1:69" x14ac:dyDescent="0.2">
      <c r="BI54" s="1" t="s">
        <v>55</v>
      </c>
    </row>
    <row r="55" spans="1:69" x14ac:dyDescent="0.2">
      <c r="BI55" s="1" t="s">
        <v>55</v>
      </c>
    </row>
    <row r="56" spans="1:69" x14ac:dyDescent="0.2">
      <c r="AU56" s="1" t="s">
        <v>55</v>
      </c>
    </row>
    <row r="57" spans="1:69" x14ac:dyDescent="0.2">
      <c r="BI57" s="1" t="s">
        <v>55</v>
      </c>
    </row>
    <row r="58" spans="1:69" x14ac:dyDescent="0.2">
      <c r="C58" s="1" t="s">
        <v>55</v>
      </c>
      <c r="BG58" s="44"/>
      <c r="BH58" s="44"/>
    </row>
    <row r="59" spans="1:69" ht="15.75" x14ac:dyDescent="0.2">
      <c r="A59" s="107" t="s">
        <v>114</v>
      </c>
    </row>
  </sheetData>
  <dataConsolidate/>
  <mergeCells count="30">
    <mergeCell ref="BH3:BH8"/>
    <mergeCell ref="A51:BH52"/>
    <mergeCell ref="BI51:BI52"/>
    <mergeCell ref="BI10:BI28"/>
    <mergeCell ref="A29:BI29"/>
    <mergeCell ref="BI30:BI38"/>
    <mergeCell ref="A39:BI39"/>
    <mergeCell ref="BI41:BI44"/>
    <mergeCell ref="BI48:BI50"/>
    <mergeCell ref="BC3:BC8"/>
    <mergeCell ref="BD3:BD8"/>
    <mergeCell ref="BE3:BE8"/>
    <mergeCell ref="BF3:BF8"/>
    <mergeCell ref="BG3:BG8"/>
    <mergeCell ref="A1:BI1"/>
    <mergeCell ref="A2:A8"/>
    <mergeCell ref="B2:B8"/>
    <mergeCell ref="C2:C8"/>
    <mergeCell ref="D2:D8"/>
    <mergeCell ref="E2:R2"/>
    <mergeCell ref="S2:AT2"/>
    <mergeCell ref="AU2:BA2"/>
    <mergeCell ref="BB2:BI2"/>
    <mergeCell ref="BB3:BB8"/>
    <mergeCell ref="BI3:BI8"/>
    <mergeCell ref="S4:BA4"/>
    <mergeCell ref="E7:R7"/>
    <mergeCell ref="S7:Y7"/>
    <mergeCell ref="Z7:AP7"/>
    <mergeCell ref="AQ7:BA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44"/>
  <sheetViews>
    <sheetView showGridLines="0" topLeftCell="A22" zoomScale="80" zoomScaleNormal="80" workbookViewId="0">
      <selection activeCell="A42" sqref="A42"/>
    </sheetView>
  </sheetViews>
  <sheetFormatPr defaultColWidth="9.140625" defaultRowHeight="12.75" x14ac:dyDescent="0.2"/>
  <cols>
    <col min="1" max="1" width="60.42578125" style="1" bestFit="1" customWidth="1"/>
    <col min="2" max="2" width="79" style="1" customWidth="1"/>
    <col min="3" max="3" width="36.28515625" style="1" customWidth="1"/>
    <col min="4" max="4" width="9" style="1" bestFit="1" customWidth="1"/>
    <col min="5" max="6" width="4.85546875" style="1" bestFit="1" customWidth="1"/>
    <col min="7" max="7" width="5" style="1" bestFit="1" customWidth="1"/>
    <col min="8" max="8" width="4.28515625" style="1" bestFit="1" customWidth="1"/>
    <col min="9" max="9" width="4.7109375" style="1" bestFit="1" customWidth="1"/>
    <col min="10" max="11" width="5.5703125" style="1" bestFit="1" customWidth="1"/>
    <col min="12" max="18" width="5.5703125" style="1" customWidth="1"/>
    <col min="19" max="19" width="4.140625" style="1" customWidth="1"/>
    <col min="20" max="20" width="5.28515625" style="1" customWidth="1"/>
    <col min="21" max="21" width="5.85546875" style="1" bestFit="1" customWidth="1"/>
    <col min="22" max="22" width="5" style="1" bestFit="1" customWidth="1"/>
    <col min="23" max="23" width="4.7109375" style="1" bestFit="1" customWidth="1"/>
    <col min="24" max="25" width="4.7109375" style="1" customWidth="1"/>
    <col min="26" max="26" width="4.7109375" style="1" bestFit="1" customWidth="1"/>
    <col min="27" max="27" width="4.85546875" style="1" bestFit="1" customWidth="1"/>
    <col min="28" max="28" width="5.140625" style="1" bestFit="1" customWidth="1"/>
    <col min="29" max="29" width="5.85546875" style="1" bestFit="1" customWidth="1"/>
    <col min="30" max="41" width="5.85546875" style="1" customWidth="1"/>
    <col min="42" max="42" width="5" style="1" customWidth="1"/>
    <col min="43" max="43" width="5.5703125" style="1" customWidth="1"/>
    <col min="44" max="44" width="4.7109375" style="1" customWidth="1"/>
    <col min="45" max="45" width="4.85546875" style="1" customWidth="1"/>
    <col min="46" max="53" width="5.140625" style="1" customWidth="1"/>
    <col min="54" max="54" width="13.7109375" style="1" bestFit="1" customWidth="1"/>
    <col min="55" max="55" width="21.5703125" style="1" bestFit="1" customWidth="1"/>
    <col min="56" max="56" width="12.7109375" style="17" bestFit="1" customWidth="1"/>
    <col min="57" max="57" width="17" style="1" bestFit="1" customWidth="1"/>
    <col min="58" max="58" width="19.28515625" style="1" bestFit="1" customWidth="1"/>
    <col min="59" max="59" width="12.7109375" style="1" bestFit="1" customWidth="1"/>
    <col min="60" max="60" width="23.140625" style="1" customWidth="1"/>
    <col min="61" max="61" width="32" style="1" bestFit="1" customWidth="1"/>
    <col min="62" max="63" width="9.140625" style="1"/>
    <col min="64" max="64" width="14.85546875" style="1" bestFit="1" customWidth="1"/>
    <col min="65" max="16384" width="9.140625" style="1"/>
  </cols>
  <sheetData>
    <row r="1" spans="1:61" ht="31.9" customHeight="1" x14ac:dyDescent="0.2">
      <c r="A1" s="82" t="s">
        <v>113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</row>
    <row r="2" spans="1:61" ht="27.6" customHeight="1" x14ac:dyDescent="0.2">
      <c r="A2" s="83" t="s">
        <v>0</v>
      </c>
      <c r="B2" s="83" t="s">
        <v>1</v>
      </c>
      <c r="C2" s="83" t="s">
        <v>4</v>
      </c>
      <c r="D2" s="85" t="s">
        <v>3</v>
      </c>
      <c r="E2" s="87" t="s">
        <v>61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 t="s">
        <v>62</v>
      </c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1" t="s">
        <v>64</v>
      </c>
      <c r="AV2" s="90"/>
      <c r="AW2" s="90"/>
      <c r="AX2" s="90"/>
      <c r="AY2" s="90"/>
      <c r="AZ2" s="90"/>
      <c r="BA2" s="90"/>
      <c r="BB2" s="92"/>
      <c r="BC2" s="92"/>
      <c r="BD2" s="92"/>
      <c r="BE2" s="92"/>
      <c r="BF2" s="92"/>
      <c r="BG2" s="92"/>
      <c r="BH2" s="92"/>
      <c r="BI2" s="92"/>
    </row>
    <row r="3" spans="1:61" ht="6.6" hidden="1" customHeight="1" x14ac:dyDescent="0.2">
      <c r="A3" s="84"/>
      <c r="B3" s="84"/>
      <c r="C3" s="84"/>
      <c r="D3" s="8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93" t="s">
        <v>2</v>
      </c>
      <c r="BC3" s="68" t="s">
        <v>10</v>
      </c>
      <c r="BD3" s="68" t="s">
        <v>11</v>
      </c>
      <c r="BE3" s="68" t="s">
        <v>12</v>
      </c>
      <c r="BF3" s="80" t="s">
        <v>13</v>
      </c>
      <c r="BG3" s="80" t="s">
        <v>14</v>
      </c>
      <c r="BH3" s="68" t="s">
        <v>15</v>
      </c>
      <c r="BI3" s="68" t="s">
        <v>16</v>
      </c>
    </row>
    <row r="4" spans="1:61" ht="17.45" hidden="1" customHeight="1" x14ac:dyDescent="0.35">
      <c r="A4" s="84"/>
      <c r="B4" s="84"/>
      <c r="C4" s="84"/>
      <c r="D4" s="86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95" t="s">
        <v>52</v>
      </c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7"/>
      <c r="AV4" s="97"/>
      <c r="AW4" s="97"/>
      <c r="AX4" s="97"/>
      <c r="AY4" s="97"/>
      <c r="AZ4" s="97"/>
      <c r="BA4" s="97"/>
      <c r="BB4" s="94"/>
      <c r="BC4" s="69"/>
      <c r="BD4" s="69"/>
      <c r="BE4" s="69"/>
      <c r="BF4" s="81"/>
      <c r="BG4" s="81"/>
      <c r="BH4" s="69"/>
      <c r="BI4" s="69"/>
    </row>
    <row r="5" spans="1:61" s="19" customFormat="1" ht="17.45" hidden="1" customHeight="1" x14ac:dyDescent="0.25">
      <c r="A5" s="84"/>
      <c r="B5" s="84"/>
      <c r="C5" s="84"/>
      <c r="D5" s="86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20">
        <v>1</v>
      </c>
      <c r="T5" s="21">
        <v>2</v>
      </c>
      <c r="U5" s="21">
        <v>3</v>
      </c>
      <c r="V5" s="21">
        <v>4</v>
      </c>
      <c r="W5" s="21">
        <v>5</v>
      </c>
      <c r="X5" s="21"/>
      <c r="Y5" s="21"/>
      <c r="Z5" s="21">
        <v>7</v>
      </c>
      <c r="AA5" s="21">
        <v>8</v>
      </c>
      <c r="AB5" s="21">
        <v>9</v>
      </c>
      <c r="AC5" s="21">
        <v>10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32">
        <v>11</v>
      </c>
      <c r="AQ5" s="32">
        <v>13</v>
      </c>
      <c r="AR5" s="32">
        <v>14</v>
      </c>
      <c r="AS5" s="32">
        <v>15</v>
      </c>
      <c r="AT5" s="32">
        <v>16</v>
      </c>
      <c r="AU5" s="36"/>
      <c r="AV5" s="36"/>
      <c r="AW5" s="36"/>
      <c r="AX5" s="36"/>
      <c r="AY5" s="36"/>
      <c r="AZ5" s="36"/>
      <c r="BA5" s="36"/>
      <c r="BB5" s="94"/>
      <c r="BC5" s="69"/>
      <c r="BD5" s="69"/>
      <c r="BE5" s="69"/>
      <c r="BF5" s="81"/>
      <c r="BG5" s="81"/>
      <c r="BH5" s="69"/>
      <c r="BI5" s="69"/>
    </row>
    <row r="6" spans="1:61" s="19" customFormat="1" ht="16.899999999999999" hidden="1" customHeight="1" x14ac:dyDescent="0.25">
      <c r="A6" s="84"/>
      <c r="B6" s="84"/>
      <c r="C6" s="84"/>
      <c r="D6" s="86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 t="s">
        <v>47</v>
      </c>
      <c r="T6" s="41" t="s">
        <v>48</v>
      </c>
      <c r="U6" s="41" t="s">
        <v>49</v>
      </c>
      <c r="V6" s="41" t="s">
        <v>50</v>
      </c>
      <c r="W6" s="41" t="s">
        <v>51</v>
      </c>
      <c r="X6" s="41"/>
      <c r="Y6" s="41"/>
      <c r="Z6" s="41" t="s">
        <v>46</v>
      </c>
      <c r="AA6" s="41" t="s">
        <v>47</v>
      </c>
      <c r="AB6" s="41" t="s">
        <v>48</v>
      </c>
      <c r="AC6" s="41" t="s">
        <v>49</v>
      </c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37" t="s">
        <v>50</v>
      </c>
      <c r="AQ6" s="37" t="s">
        <v>45</v>
      </c>
      <c r="AR6" s="37" t="s">
        <v>46</v>
      </c>
      <c r="AS6" s="37" t="s">
        <v>47</v>
      </c>
      <c r="AT6" s="37" t="s">
        <v>48</v>
      </c>
      <c r="AU6" s="37"/>
      <c r="AV6" s="37"/>
      <c r="AW6" s="37"/>
      <c r="AX6" s="37"/>
      <c r="AY6" s="37"/>
      <c r="AZ6" s="37"/>
      <c r="BA6" s="37"/>
      <c r="BB6" s="94"/>
      <c r="BC6" s="69"/>
      <c r="BD6" s="69"/>
      <c r="BE6" s="69"/>
      <c r="BF6" s="81"/>
      <c r="BG6" s="81"/>
      <c r="BH6" s="69"/>
      <c r="BI6" s="69"/>
    </row>
    <row r="7" spans="1:61" s="19" customFormat="1" ht="16.899999999999999" customHeight="1" x14ac:dyDescent="0.25">
      <c r="A7" s="84"/>
      <c r="B7" s="84"/>
      <c r="C7" s="84"/>
      <c r="D7" s="86"/>
      <c r="E7" s="98" t="s">
        <v>59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 t="s">
        <v>58</v>
      </c>
      <c r="T7" s="99"/>
      <c r="U7" s="99"/>
      <c r="V7" s="99"/>
      <c r="W7" s="99"/>
      <c r="X7" s="99"/>
      <c r="Y7" s="100"/>
      <c r="Z7" s="101" t="s">
        <v>63</v>
      </c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3" t="s">
        <v>91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5"/>
      <c r="BB7" s="94"/>
      <c r="BC7" s="69"/>
      <c r="BD7" s="69"/>
      <c r="BE7" s="69"/>
      <c r="BF7" s="81"/>
      <c r="BG7" s="81"/>
      <c r="BH7" s="69"/>
      <c r="BI7" s="69"/>
    </row>
    <row r="8" spans="1:61" s="19" customFormat="1" ht="16.899999999999999" customHeight="1" x14ac:dyDescent="0.25">
      <c r="A8" s="84"/>
      <c r="B8" s="84"/>
      <c r="C8" s="84"/>
      <c r="D8" s="86"/>
      <c r="E8" s="43" t="s">
        <v>50</v>
      </c>
      <c r="F8" s="43" t="s">
        <v>51</v>
      </c>
      <c r="G8" s="43" t="s">
        <v>45</v>
      </c>
      <c r="H8" s="43" t="s">
        <v>46</v>
      </c>
      <c r="I8" s="43" t="s">
        <v>47</v>
      </c>
      <c r="J8" s="43" t="s">
        <v>54</v>
      </c>
      <c r="K8" s="43" t="s">
        <v>49</v>
      </c>
      <c r="L8" s="43" t="s">
        <v>50</v>
      </c>
      <c r="M8" s="43" t="s">
        <v>51</v>
      </c>
      <c r="N8" s="43" t="s">
        <v>45</v>
      </c>
      <c r="O8" s="43" t="s">
        <v>46</v>
      </c>
      <c r="P8" s="43" t="s">
        <v>47</v>
      </c>
      <c r="Q8" s="43" t="s">
        <v>48</v>
      </c>
      <c r="R8" s="43" t="s">
        <v>49</v>
      </c>
      <c r="S8" s="43" t="s">
        <v>50</v>
      </c>
      <c r="T8" s="43" t="s">
        <v>51</v>
      </c>
      <c r="U8" s="43" t="s">
        <v>45</v>
      </c>
      <c r="V8" s="43" t="s">
        <v>46</v>
      </c>
      <c r="W8" s="43" t="s">
        <v>47</v>
      </c>
      <c r="X8" s="43" t="s">
        <v>48</v>
      </c>
      <c r="Y8" s="43" t="s">
        <v>49</v>
      </c>
      <c r="Z8" s="43" t="s">
        <v>50</v>
      </c>
      <c r="AA8" s="43" t="s">
        <v>51</v>
      </c>
      <c r="AB8" s="43" t="s">
        <v>45</v>
      </c>
      <c r="AC8" s="43" t="s">
        <v>46</v>
      </c>
      <c r="AD8" s="43" t="s">
        <v>47</v>
      </c>
      <c r="AE8" s="43" t="s">
        <v>48</v>
      </c>
      <c r="AF8" s="43" t="s">
        <v>49</v>
      </c>
      <c r="AG8" s="43" t="s">
        <v>50</v>
      </c>
      <c r="AH8" s="43" t="s">
        <v>51</v>
      </c>
      <c r="AI8" s="43" t="s">
        <v>45</v>
      </c>
      <c r="AJ8" s="43" t="s">
        <v>46</v>
      </c>
      <c r="AK8" s="43" t="s">
        <v>47</v>
      </c>
      <c r="AL8" s="43" t="s">
        <v>48</v>
      </c>
      <c r="AM8" s="43" t="s">
        <v>49</v>
      </c>
      <c r="AN8" s="43" t="s">
        <v>50</v>
      </c>
      <c r="AO8" s="43" t="s">
        <v>51</v>
      </c>
      <c r="AP8" s="43" t="s">
        <v>45</v>
      </c>
      <c r="AQ8" s="43" t="s">
        <v>46</v>
      </c>
      <c r="AR8" s="43" t="s">
        <v>47</v>
      </c>
      <c r="AS8" s="43" t="s">
        <v>48</v>
      </c>
      <c r="AT8" s="43" t="s">
        <v>49</v>
      </c>
      <c r="AU8" s="43" t="s">
        <v>50</v>
      </c>
      <c r="AV8" s="43" t="s">
        <v>51</v>
      </c>
      <c r="AW8" s="43" t="s">
        <v>45</v>
      </c>
      <c r="AX8" s="43" t="s">
        <v>46</v>
      </c>
      <c r="AY8" s="43" t="s">
        <v>47</v>
      </c>
      <c r="AZ8" s="43" t="s">
        <v>48</v>
      </c>
      <c r="BA8" s="43" t="s">
        <v>49</v>
      </c>
      <c r="BB8" s="94"/>
      <c r="BC8" s="69"/>
      <c r="BD8" s="69"/>
      <c r="BE8" s="69"/>
      <c r="BF8" s="81"/>
      <c r="BG8" s="81"/>
      <c r="BH8" s="69"/>
      <c r="BI8" s="69"/>
    </row>
    <row r="9" spans="1:61" s="18" customFormat="1" ht="18" x14ac:dyDescent="0.3">
      <c r="A9" s="39" t="s">
        <v>44</v>
      </c>
      <c r="B9" s="34"/>
      <c r="C9" s="34"/>
      <c r="D9" s="34"/>
      <c r="E9" s="42">
        <v>21</v>
      </c>
      <c r="F9" s="42">
        <v>22</v>
      </c>
      <c r="G9" s="42">
        <v>23</v>
      </c>
      <c r="H9" s="42">
        <v>24</v>
      </c>
      <c r="I9" s="42">
        <v>25</v>
      </c>
      <c r="J9" s="42">
        <v>26</v>
      </c>
      <c r="K9" s="42">
        <v>27</v>
      </c>
      <c r="L9" s="42">
        <v>28</v>
      </c>
      <c r="M9" s="42">
        <v>29</v>
      </c>
      <c r="N9" s="42">
        <v>30</v>
      </c>
      <c r="O9" s="42">
        <v>31</v>
      </c>
      <c r="P9" s="42">
        <v>1</v>
      </c>
      <c r="Q9" s="42">
        <v>2</v>
      </c>
      <c r="R9" s="42">
        <v>3</v>
      </c>
      <c r="S9" s="42">
        <v>4</v>
      </c>
      <c r="T9" s="42">
        <v>5</v>
      </c>
      <c r="U9" s="42">
        <v>6</v>
      </c>
      <c r="V9" s="42">
        <v>7</v>
      </c>
      <c r="W9" s="42">
        <v>8</v>
      </c>
      <c r="X9" s="42">
        <v>9</v>
      </c>
      <c r="Y9" s="42">
        <v>10</v>
      </c>
      <c r="Z9" s="42">
        <v>11</v>
      </c>
      <c r="AA9" s="42">
        <v>12</v>
      </c>
      <c r="AB9" s="42">
        <v>13</v>
      </c>
      <c r="AC9" s="42">
        <v>14</v>
      </c>
      <c r="AD9" s="42">
        <v>15</v>
      </c>
      <c r="AE9" s="42">
        <v>16</v>
      </c>
      <c r="AF9" s="42">
        <v>17</v>
      </c>
      <c r="AG9" s="42">
        <v>18</v>
      </c>
      <c r="AH9" s="42">
        <v>19</v>
      </c>
      <c r="AI9" s="42">
        <v>20</v>
      </c>
      <c r="AJ9" s="42">
        <v>21</v>
      </c>
      <c r="AK9" s="42">
        <v>22</v>
      </c>
      <c r="AL9" s="42">
        <v>23</v>
      </c>
      <c r="AM9" s="42">
        <v>24</v>
      </c>
      <c r="AN9" s="42">
        <v>25</v>
      </c>
      <c r="AO9" s="42">
        <v>26</v>
      </c>
      <c r="AP9" s="42">
        <v>27</v>
      </c>
      <c r="AQ9" s="42">
        <v>28</v>
      </c>
      <c r="AR9" s="42">
        <v>29</v>
      </c>
      <c r="AS9" s="42">
        <v>30</v>
      </c>
      <c r="AT9" s="42">
        <v>31</v>
      </c>
      <c r="AU9" s="42">
        <v>1</v>
      </c>
      <c r="AV9" s="42">
        <v>2</v>
      </c>
      <c r="AW9" s="42">
        <v>3</v>
      </c>
      <c r="AX9" s="42">
        <v>4</v>
      </c>
      <c r="AY9" s="42">
        <v>5</v>
      </c>
      <c r="AZ9" s="42">
        <v>6</v>
      </c>
      <c r="BA9" s="42">
        <v>7</v>
      </c>
      <c r="BB9" s="35"/>
      <c r="BC9" s="29"/>
      <c r="BD9" s="30"/>
      <c r="BE9" s="26"/>
      <c r="BF9" s="27"/>
      <c r="BG9" s="28"/>
      <c r="BH9" s="26"/>
      <c r="BI9" s="31"/>
    </row>
    <row r="10" spans="1:61" ht="15" x14ac:dyDescent="0.3">
      <c r="A10" s="47" t="s">
        <v>99</v>
      </c>
      <c r="B10" s="48" t="s">
        <v>68</v>
      </c>
      <c r="C10" s="48" t="s">
        <v>56</v>
      </c>
      <c r="D10" s="38" t="s">
        <v>5</v>
      </c>
      <c r="E10" s="38">
        <v>1</v>
      </c>
      <c r="F10" s="38"/>
      <c r="G10" s="38">
        <v>1</v>
      </c>
      <c r="H10" s="38"/>
      <c r="I10" s="38"/>
      <c r="J10" s="38"/>
      <c r="K10" s="38"/>
      <c r="L10" s="38"/>
      <c r="M10" s="38"/>
      <c r="N10" s="38">
        <v>1</v>
      </c>
      <c r="O10" s="38"/>
      <c r="P10" s="38"/>
      <c r="Q10" s="38"/>
      <c r="R10" s="38"/>
      <c r="S10" s="38">
        <v>1</v>
      </c>
      <c r="T10" s="38"/>
      <c r="U10" s="38">
        <v>1</v>
      </c>
      <c r="V10" s="38"/>
      <c r="W10" s="38"/>
      <c r="X10" s="38"/>
      <c r="Y10" s="38"/>
      <c r="Z10" s="38">
        <v>1</v>
      </c>
      <c r="AA10" s="38"/>
      <c r="AB10" s="38"/>
      <c r="AC10" s="38"/>
      <c r="AD10" s="38"/>
      <c r="AE10" s="38"/>
      <c r="AF10" s="38"/>
      <c r="AG10" s="38"/>
      <c r="AH10" s="38">
        <v>1</v>
      </c>
      <c r="AI10" s="38"/>
      <c r="AJ10" s="38"/>
      <c r="AK10" s="38"/>
      <c r="AL10" s="33"/>
      <c r="AM10" s="33"/>
      <c r="AN10" s="38">
        <v>1</v>
      </c>
      <c r="AO10" s="38"/>
      <c r="AP10" s="38"/>
      <c r="AQ10" s="38"/>
      <c r="AR10" s="38"/>
      <c r="AS10" s="38"/>
      <c r="AT10" s="38"/>
      <c r="AU10" s="38">
        <v>1</v>
      </c>
      <c r="AV10" s="38"/>
      <c r="AW10" s="38"/>
      <c r="AX10" s="38"/>
      <c r="AY10" s="38"/>
      <c r="AZ10" s="33"/>
      <c r="BA10" s="33"/>
      <c r="BB10" s="49">
        <f>SUM(E10:BA10)</f>
        <v>9</v>
      </c>
      <c r="BC10" s="11">
        <v>1764</v>
      </c>
      <c r="BD10" s="23">
        <v>1</v>
      </c>
      <c r="BE10" s="11">
        <f>BC10*BD10</f>
        <v>1764</v>
      </c>
      <c r="BF10" s="24">
        <f>BE10*BB10</f>
        <v>15876</v>
      </c>
      <c r="BG10" s="25">
        <v>0</v>
      </c>
      <c r="BH10" s="22">
        <f t="shared" ref="BH10:BH35" si="0">BF10-(BF10*BG10)</f>
        <v>15876</v>
      </c>
      <c r="BI10" s="73">
        <f>SUM(BH10:BH28)</f>
        <v>581097</v>
      </c>
    </row>
    <row r="11" spans="1:61" s="64" customFormat="1" ht="15" x14ac:dyDescent="0.3">
      <c r="A11" s="47" t="s">
        <v>99</v>
      </c>
      <c r="B11" s="48" t="s">
        <v>68</v>
      </c>
      <c r="C11" s="48" t="str">
        <f>'[1]FEVEREIRO  '!C11</f>
        <v>Balanço Geral</v>
      </c>
      <c r="D11" s="38" t="s">
        <v>5</v>
      </c>
      <c r="E11" s="38"/>
      <c r="F11" s="38">
        <v>1</v>
      </c>
      <c r="G11" s="38"/>
      <c r="H11" s="38"/>
      <c r="I11" s="38"/>
      <c r="J11" s="38"/>
      <c r="K11" s="38"/>
      <c r="L11" s="38"/>
      <c r="M11" s="38"/>
      <c r="N11" s="38"/>
      <c r="O11" s="38">
        <v>1</v>
      </c>
      <c r="P11" s="38"/>
      <c r="Q11" s="38"/>
      <c r="R11" s="38"/>
      <c r="S11" s="38"/>
      <c r="T11" s="38">
        <v>1</v>
      </c>
      <c r="U11" s="38"/>
      <c r="V11" s="38"/>
      <c r="W11" s="38">
        <v>1</v>
      </c>
      <c r="X11" s="38"/>
      <c r="Y11" s="38"/>
      <c r="Z11" s="38"/>
      <c r="AA11" s="38">
        <v>1</v>
      </c>
      <c r="AB11" s="38"/>
      <c r="AC11" s="38"/>
      <c r="AD11" s="38">
        <v>1</v>
      </c>
      <c r="AE11" s="38"/>
      <c r="AF11" s="38"/>
      <c r="AG11" s="38">
        <v>1</v>
      </c>
      <c r="AH11" s="38"/>
      <c r="AI11" s="38"/>
      <c r="AJ11" s="38"/>
      <c r="AK11" s="38"/>
      <c r="AL11" s="38"/>
      <c r="AM11" s="38"/>
      <c r="AN11" s="38"/>
      <c r="AO11" s="38"/>
      <c r="AP11" s="38">
        <v>1</v>
      </c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49">
        <f t="shared" ref="BB11:BB28" si="1">SUM(E11:BA11)</f>
        <v>8</v>
      </c>
      <c r="BC11" s="56">
        <v>3057</v>
      </c>
      <c r="BD11" s="57">
        <v>1</v>
      </c>
      <c r="BE11" s="11">
        <f t="shared" ref="BE11:BE28" si="2">BC11*BD11</f>
        <v>3057</v>
      </c>
      <c r="BF11" s="59">
        <f t="shared" ref="BF11:BF28" si="3">BE11*BB11</f>
        <v>24456</v>
      </c>
      <c r="BG11" s="60">
        <v>0</v>
      </c>
      <c r="BH11" s="58">
        <f t="shared" si="0"/>
        <v>24456</v>
      </c>
      <c r="BI11" s="73"/>
    </row>
    <row r="12" spans="1:61" ht="15" x14ac:dyDescent="0.3">
      <c r="A12" s="47" t="s">
        <v>99</v>
      </c>
      <c r="B12" s="48" t="s">
        <v>68</v>
      </c>
      <c r="C12" s="48" t="s">
        <v>66</v>
      </c>
      <c r="D12" s="38" t="s">
        <v>5</v>
      </c>
      <c r="E12" s="38"/>
      <c r="F12" s="38"/>
      <c r="G12" s="38"/>
      <c r="H12" s="38"/>
      <c r="I12" s="38"/>
      <c r="J12" s="38">
        <v>1</v>
      </c>
      <c r="K12" s="38"/>
      <c r="L12" s="38"/>
      <c r="M12" s="38"/>
      <c r="N12" s="38"/>
      <c r="O12" s="38"/>
      <c r="P12" s="38"/>
      <c r="Q12" s="38">
        <v>1</v>
      </c>
      <c r="R12" s="38"/>
      <c r="S12" s="38"/>
      <c r="T12" s="38"/>
      <c r="U12" s="38"/>
      <c r="V12" s="38"/>
      <c r="W12" s="38"/>
      <c r="X12" s="38">
        <v>1</v>
      </c>
      <c r="Y12" s="38"/>
      <c r="Z12" s="38"/>
      <c r="AA12" s="38"/>
      <c r="AB12" s="38"/>
      <c r="AC12" s="38"/>
      <c r="AD12" s="38"/>
      <c r="AE12" s="38">
        <v>1</v>
      </c>
      <c r="AF12" s="38"/>
      <c r="AG12" s="38"/>
      <c r="AH12" s="38"/>
      <c r="AI12" s="38"/>
      <c r="AJ12" s="38"/>
      <c r="AK12" s="38"/>
      <c r="AL12" s="38">
        <v>1</v>
      </c>
      <c r="AM12" s="38"/>
      <c r="AN12" s="38"/>
      <c r="AO12" s="38"/>
      <c r="AP12" s="38"/>
      <c r="AQ12" s="38"/>
      <c r="AR12" s="38"/>
      <c r="AS12" s="38">
        <v>1</v>
      </c>
      <c r="AT12" s="38"/>
      <c r="AU12" s="38"/>
      <c r="AV12" s="38"/>
      <c r="AW12" s="38"/>
      <c r="AX12" s="38"/>
      <c r="AY12" s="38"/>
      <c r="AZ12" s="38">
        <v>1</v>
      </c>
      <c r="BA12" s="38"/>
      <c r="BB12" s="49">
        <f t="shared" si="1"/>
        <v>7</v>
      </c>
      <c r="BC12" s="11">
        <v>1896</v>
      </c>
      <c r="BD12" s="23">
        <v>1</v>
      </c>
      <c r="BE12" s="11">
        <f t="shared" si="2"/>
        <v>1896</v>
      </c>
      <c r="BF12" s="24">
        <f t="shared" si="3"/>
        <v>13272</v>
      </c>
      <c r="BG12" s="25">
        <v>0</v>
      </c>
      <c r="BH12" s="22">
        <f t="shared" si="0"/>
        <v>13272</v>
      </c>
      <c r="BI12" s="73"/>
    </row>
    <row r="13" spans="1:61" ht="15" x14ac:dyDescent="0.3">
      <c r="A13" s="47" t="s">
        <v>99</v>
      </c>
      <c r="B13" s="48" t="s">
        <v>68</v>
      </c>
      <c r="C13" s="48" t="s">
        <v>57</v>
      </c>
      <c r="D13" s="38" t="s">
        <v>5</v>
      </c>
      <c r="E13" s="38"/>
      <c r="F13" s="38"/>
      <c r="G13" s="38"/>
      <c r="H13" s="38"/>
      <c r="I13" s="38">
        <v>1</v>
      </c>
      <c r="J13" s="38"/>
      <c r="K13" s="38"/>
      <c r="L13" s="38">
        <v>1</v>
      </c>
      <c r="M13" s="38"/>
      <c r="N13" s="38"/>
      <c r="O13" s="38"/>
      <c r="P13" s="38">
        <v>1</v>
      </c>
      <c r="Q13" s="38"/>
      <c r="R13" s="38"/>
      <c r="S13" s="38"/>
      <c r="T13" s="38"/>
      <c r="U13" s="38">
        <v>1</v>
      </c>
      <c r="V13" s="38"/>
      <c r="W13" s="38"/>
      <c r="X13" s="38"/>
      <c r="Y13" s="38"/>
      <c r="Z13" s="38">
        <v>1</v>
      </c>
      <c r="AA13" s="38"/>
      <c r="AB13" s="38"/>
      <c r="AC13" s="38"/>
      <c r="AD13" s="38"/>
      <c r="AE13" s="38"/>
      <c r="AF13" s="38"/>
      <c r="AG13" s="38"/>
      <c r="AH13" s="38"/>
      <c r="AI13" s="38">
        <v>1</v>
      </c>
      <c r="AJ13" s="38"/>
      <c r="AK13" s="38"/>
      <c r="AL13" s="38"/>
      <c r="AM13" s="38"/>
      <c r="AN13" s="38">
        <v>1</v>
      </c>
      <c r="AO13" s="38"/>
      <c r="AP13" s="38"/>
      <c r="AQ13" s="38"/>
      <c r="AR13" s="38"/>
      <c r="AS13" s="38"/>
      <c r="AT13" s="38"/>
      <c r="AU13" s="38">
        <v>1</v>
      </c>
      <c r="AV13" s="38"/>
      <c r="AW13" s="38"/>
      <c r="AX13" s="38"/>
      <c r="AY13" s="38"/>
      <c r="AZ13" s="38"/>
      <c r="BA13" s="38"/>
      <c r="BB13" s="49">
        <f t="shared" si="1"/>
        <v>8</v>
      </c>
      <c r="BC13" s="11">
        <v>1826</v>
      </c>
      <c r="BD13" s="23">
        <v>1</v>
      </c>
      <c r="BE13" s="11">
        <f t="shared" si="2"/>
        <v>1826</v>
      </c>
      <c r="BF13" s="24">
        <f t="shared" si="3"/>
        <v>14608</v>
      </c>
      <c r="BG13" s="25">
        <v>0</v>
      </c>
      <c r="BH13" s="22">
        <f t="shared" si="0"/>
        <v>14608</v>
      </c>
      <c r="BI13" s="73"/>
    </row>
    <row r="14" spans="1:61" s="64" customFormat="1" ht="15" x14ac:dyDescent="0.3">
      <c r="A14" s="47" t="s">
        <v>99</v>
      </c>
      <c r="B14" s="48" t="s">
        <v>68</v>
      </c>
      <c r="C14" s="48" t="s">
        <v>67</v>
      </c>
      <c r="D14" s="38" t="s">
        <v>5</v>
      </c>
      <c r="E14" s="38"/>
      <c r="F14" s="38">
        <v>1</v>
      </c>
      <c r="G14" s="38"/>
      <c r="H14" s="38"/>
      <c r="I14" s="38"/>
      <c r="J14" s="38"/>
      <c r="K14" s="38"/>
      <c r="L14" s="38"/>
      <c r="M14" s="38"/>
      <c r="N14" s="38"/>
      <c r="O14" s="38">
        <v>1</v>
      </c>
      <c r="P14" s="38"/>
      <c r="Q14" s="38"/>
      <c r="R14" s="38"/>
      <c r="S14" s="38"/>
      <c r="T14" s="38">
        <v>1</v>
      </c>
      <c r="U14" s="38"/>
      <c r="V14" s="38"/>
      <c r="W14" s="38"/>
      <c r="X14" s="38"/>
      <c r="Y14" s="38"/>
      <c r="Z14" s="38"/>
      <c r="AA14" s="38"/>
      <c r="AB14" s="38"/>
      <c r="AC14" s="38"/>
      <c r="AD14" s="38">
        <v>1</v>
      </c>
      <c r="AE14" s="38"/>
      <c r="AF14" s="38"/>
      <c r="AG14" s="38"/>
      <c r="AH14" s="38">
        <v>1</v>
      </c>
      <c r="AI14" s="38"/>
      <c r="AJ14" s="38"/>
      <c r="AK14" s="38">
        <v>1</v>
      </c>
      <c r="AL14" s="38"/>
      <c r="AM14" s="38"/>
      <c r="AN14" s="38"/>
      <c r="AO14" s="38"/>
      <c r="AP14" s="38"/>
      <c r="AQ14" s="38">
        <v>1</v>
      </c>
      <c r="AR14" s="38"/>
      <c r="AS14" s="38"/>
      <c r="AT14" s="38"/>
      <c r="AU14" s="38"/>
      <c r="AV14" s="38">
        <v>1</v>
      </c>
      <c r="AW14" s="38"/>
      <c r="AX14" s="38"/>
      <c r="AY14" s="38"/>
      <c r="AZ14" s="38"/>
      <c r="BA14" s="38"/>
      <c r="BB14" s="49">
        <f t="shared" si="1"/>
        <v>8</v>
      </c>
      <c r="BC14" s="56">
        <v>1826</v>
      </c>
      <c r="BD14" s="57">
        <v>1</v>
      </c>
      <c r="BE14" s="11">
        <f t="shared" si="2"/>
        <v>1826</v>
      </c>
      <c r="BF14" s="59">
        <f t="shared" si="3"/>
        <v>14608</v>
      </c>
      <c r="BG14" s="60">
        <v>0</v>
      </c>
      <c r="BH14" s="58">
        <f t="shared" si="0"/>
        <v>14608</v>
      </c>
      <c r="BI14" s="73"/>
    </row>
    <row r="15" spans="1:61" ht="15" x14ac:dyDescent="0.3">
      <c r="A15" s="47" t="s">
        <v>99</v>
      </c>
      <c r="B15" s="48" t="s">
        <v>68</v>
      </c>
      <c r="C15" s="48" t="str">
        <f>'[1]FEVEREIRO  '!C12</f>
        <v>Cidade Alerta</v>
      </c>
      <c r="D15" s="38" t="s">
        <v>5</v>
      </c>
      <c r="E15" s="38">
        <v>1</v>
      </c>
      <c r="F15" s="38"/>
      <c r="G15" s="38"/>
      <c r="H15" s="38">
        <v>1</v>
      </c>
      <c r="I15" s="38"/>
      <c r="J15" s="38"/>
      <c r="K15" s="38"/>
      <c r="L15" s="38">
        <v>1</v>
      </c>
      <c r="M15" s="38"/>
      <c r="N15" s="38"/>
      <c r="O15" s="38"/>
      <c r="P15" s="38"/>
      <c r="Q15" s="38"/>
      <c r="R15" s="38"/>
      <c r="S15" s="38">
        <v>1</v>
      </c>
      <c r="T15" s="38"/>
      <c r="U15" s="38"/>
      <c r="V15" s="38">
        <v>1</v>
      </c>
      <c r="W15" s="38"/>
      <c r="X15" s="38"/>
      <c r="Y15" s="38"/>
      <c r="Z15" s="38"/>
      <c r="AA15" s="38">
        <v>1</v>
      </c>
      <c r="AB15" s="38"/>
      <c r="AC15" s="38"/>
      <c r="AD15" s="38"/>
      <c r="AE15" s="38"/>
      <c r="AF15" s="38"/>
      <c r="AG15" s="38"/>
      <c r="AH15" s="38"/>
      <c r="AI15" s="38"/>
      <c r="AJ15" s="38">
        <v>1</v>
      </c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>
        <v>1</v>
      </c>
      <c r="AY15" s="38"/>
      <c r="AZ15" s="33"/>
      <c r="BA15" s="33"/>
      <c r="BB15" s="49">
        <f t="shared" si="1"/>
        <v>8</v>
      </c>
      <c r="BC15" s="56">
        <v>2080</v>
      </c>
      <c r="BD15" s="57">
        <v>1</v>
      </c>
      <c r="BE15" s="11">
        <f t="shared" si="2"/>
        <v>2080</v>
      </c>
      <c r="BF15" s="59">
        <f t="shared" si="3"/>
        <v>16640</v>
      </c>
      <c r="BG15" s="60">
        <v>0</v>
      </c>
      <c r="BH15" s="58">
        <f t="shared" si="0"/>
        <v>16640</v>
      </c>
      <c r="BI15" s="73"/>
    </row>
    <row r="16" spans="1:61" ht="15" x14ac:dyDescent="0.3">
      <c r="A16" s="47" t="s">
        <v>99</v>
      </c>
      <c r="B16" s="48" t="s">
        <v>68</v>
      </c>
      <c r="C16" s="48" t="str">
        <f>'[1]FEVEREIRO  '!C13</f>
        <v>Cidade Alerta Minas</v>
      </c>
      <c r="D16" s="38" t="s">
        <v>5</v>
      </c>
      <c r="E16" s="38"/>
      <c r="F16" s="38">
        <v>1</v>
      </c>
      <c r="G16" s="38"/>
      <c r="H16" s="38"/>
      <c r="I16" s="38"/>
      <c r="J16" s="38"/>
      <c r="K16" s="38"/>
      <c r="L16" s="38"/>
      <c r="M16" s="38"/>
      <c r="N16" s="38">
        <v>1</v>
      </c>
      <c r="O16" s="38"/>
      <c r="P16" s="38"/>
      <c r="Q16" s="38"/>
      <c r="R16" s="38"/>
      <c r="S16" s="38"/>
      <c r="T16" s="38">
        <v>1</v>
      </c>
      <c r="U16" s="38"/>
      <c r="V16" s="38"/>
      <c r="W16" s="38"/>
      <c r="X16" s="38"/>
      <c r="Y16" s="38"/>
      <c r="Z16" s="38"/>
      <c r="AA16" s="38"/>
      <c r="AB16" s="38">
        <v>1</v>
      </c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>
        <v>1</v>
      </c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3"/>
      <c r="BA16" s="33"/>
      <c r="BB16" s="49">
        <f t="shared" si="1"/>
        <v>5</v>
      </c>
      <c r="BC16" s="56">
        <v>4080</v>
      </c>
      <c r="BD16" s="57">
        <v>1</v>
      </c>
      <c r="BE16" s="11">
        <f t="shared" si="2"/>
        <v>4080</v>
      </c>
      <c r="BF16" s="59">
        <f t="shared" si="3"/>
        <v>20400</v>
      </c>
      <c r="BG16" s="60">
        <v>0</v>
      </c>
      <c r="BH16" s="58">
        <f t="shared" si="0"/>
        <v>20400</v>
      </c>
      <c r="BI16" s="73"/>
    </row>
    <row r="17" spans="1:69" s="64" customFormat="1" ht="15" x14ac:dyDescent="0.3">
      <c r="A17" s="47" t="s">
        <v>99</v>
      </c>
      <c r="B17" s="48" t="s">
        <v>68</v>
      </c>
      <c r="C17" s="48" t="str">
        <f>'[1]FEVEREIRO  '!C14</f>
        <v>Hoje em Dia</v>
      </c>
      <c r="D17" s="38" t="s">
        <v>5</v>
      </c>
      <c r="E17" s="38"/>
      <c r="F17" s="38"/>
      <c r="G17" s="38">
        <v>1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>
        <v>1</v>
      </c>
      <c r="T17" s="38"/>
      <c r="U17" s="38">
        <v>1</v>
      </c>
      <c r="V17" s="38"/>
      <c r="W17" s="38"/>
      <c r="X17" s="38"/>
      <c r="Y17" s="38"/>
      <c r="Z17" s="38"/>
      <c r="AA17" s="38"/>
      <c r="AB17" s="38">
        <v>1</v>
      </c>
      <c r="AC17" s="38"/>
      <c r="AD17" s="38"/>
      <c r="AE17" s="38"/>
      <c r="AF17" s="38"/>
      <c r="AG17" s="38">
        <v>1</v>
      </c>
      <c r="AH17" s="38"/>
      <c r="AI17" s="38"/>
      <c r="AJ17" s="38"/>
      <c r="AK17" s="38"/>
      <c r="AL17" s="38"/>
      <c r="AM17" s="38"/>
      <c r="AN17" s="38">
        <v>1</v>
      </c>
      <c r="AO17" s="38"/>
      <c r="AP17" s="38">
        <v>1</v>
      </c>
      <c r="AQ17" s="38"/>
      <c r="AR17" s="38"/>
      <c r="AS17" s="38"/>
      <c r="AT17" s="38"/>
      <c r="AU17" s="38"/>
      <c r="AV17" s="38"/>
      <c r="AW17" s="38">
        <v>1</v>
      </c>
      <c r="AX17" s="38"/>
      <c r="AY17" s="38"/>
      <c r="AZ17" s="33"/>
      <c r="BA17" s="33"/>
      <c r="BB17" s="49">
        <f t="shared" si="1"/>
        <v>8</v>
      </c>
      <c r="BC17" s="56">
        <v>2122</v>
      </c>
      <c r="BD17" s="57">
        <v>1</v>
      </c>
      <c r="BE17" s="11">
        <f t="shared" si="2"/>
        <v>2122</v>
      </c>
      <c r="BF17" s="59">
        <f t="shared" si="3"/>
        <v>16976</v>
      </c>
      <c r="BG17" s="60">
        <v>0</v>
      </c>
      <c r="BH17" s="58">
        <f t="shared" si="0"/>
        <v>16976</v>
      </c>
      <c r="BI17" s="73"/>
    </row>
    <row r="18" spans="1:69" ht="15" x14ac:dyDescent="0.3">
      <c r="A18" s="47" t="s">
        <v>99</v>
      </c>
      <c r="B18" s="48" t="s">
        <v>68</v>
      </c>
      <c r="C18" s="48" t="str">
        <f>'[1]FEVEREIRO  '!C15</f>
        <v>Jornal da Record</v>
      </c>
      <c r="D18" s="38" t="s">
        <v>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v>1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>
        <v>1</v>
      </c>
      <c r="AI18" s="38"/>
      <c r="AJ18" s="38"/>
      <c r="AK18" s="38"/>
      <c r="AL18" s="38"/>
      <c r="AM18" s="38"/>
      <c r="AN18" s="38"/>
      <c r="AO18" s="38">
        <v>1</v>
      </c>
      <c r="AP18" s="38"/>
      <c r="AQ18" s="38"/>
      <c r="AR18" s="38"/>
      <c r="AS18" s="38"/>
      <c r="AT18" s="38"/>
      <c r="AU18" s="38"/>
      <c r="AV18" s="38"/>
      <c r="AW18" s="38"/>
      <c r="AX18" s="38"/>
      <c r="AY18" s="38">
        <v>1</v>
      </c>
      <c r="AZ18" s="33"/>
      <c r="BA18" s="33"/>
      <c r="BB18" s="49">
        <f t="shared" si="1"/>
        <v>4</v>
      </c>
      <c r="BC18" s="11">
        <v>14493</v>
      </c>
      <c r="BD18" s="23">
        <v>1</v>
      </c>
      <c r="BE18" s="11">
        <f t="shared" si="2"/>
        <v>14493</v>
      </c>
      <c r="BF18" s="24">
        <f t="shared" si="3"/>
        <v>57972</v>
      </c>
      <c r="BG18" s="25">
        <v>0</v>
      </c>
      <c r="BH18" s="22">
        <f t="shared" si="0"/>
        <v>57972</v>
      </c>
      <c r="BI18" s="73"/>
    </row>
    <row r="19" spans="1:69" ht="15" x14ac:dyDescent="0.3">
      <c r="A19" s="47" t="s">
        <v>99</v>
      </c>
      <c r="B19" s="48" t="s">
        <v>68</v>
      </c>
      <c r="C19" s="48" t="str">
        <f>'[1]FEVEREIRO  '!C16</f>
        <v>Jornal Paranaíba</v>
      </c>
      <c r="D19" s="38" t="s">
        <v>5</v>
      </c>
      <c r="E19" s="38">
        <v>1</v>
      </c>
      <c r="F19" s="38"/>
      <c r="G19" s="38"/>
      <c r="H19" s="38"/>
      <c r="I19" s="38"/>
      <c r="J19" s="38"/>
      <c r="K19" s="38"/>
      <c r="L19" s="38">
        <v>1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>
        <v>1</v>
      </c>
      <c r="AC19" s="38"/>
      <c r="AD19" s="38"/>
      <c r="AE19" s="38"/>
      <c r="AF19" s="38"/>
      <c r="AG19" s="38"/>
      <c r="AH19" s="38"/>
      <c r="AI19" s="38">
        <v>1</v>
      </c>
      <c r="AJ19" s="38"/>
      <c r="AK19" s="38"/>
      <c r="AL19" s="38"/>
      <c r="AM19" s="38"/>
      <c r="AN19" s="38">
        <v>1</v>
      </c>
      <c r="AO19" s="38"/>
      <c r="AP19" s="38"/>
      <c r="AQ19" s="38">
        <v>1</v>
      </c>
      <c r="AR19" s="38"/>
      <c r="AS19" s="38"/>
      <c r="AT19" s="38"/>
      <c r="AU19" s="38">
        <v>1</v>
      </c>
      <c r="AV19" s="38"/>
      <c r="AW19" s="38">
        <v>1</v>
      </c>
      <c r="AX19" s="38"/>
      <c r="AY19" s="38"/>
      <c r="AZ19" s="33"/>
      <c r="BA19" s="33"/>
      <c r="BB19" s="49">
        <f t="shared" si="1"/>
        <v>8</v>
      </c>
      <c r="BC19" s="11">
        <v>4793</v>
      </c>
      <c r="BD19" s="23">
        <v>1</v>
      </c>
      <c r="BE19" s="11">
        <f t="shared" si="2"/>
        <v>4793</v>
      </c>
      <c r="BF19" s="24">
        <f t="shared" si="3"/>
        <v>38344</v>
      </c>
      <c r="BG19" s="25">
        <v>0</v>
      </c>
      <c r="BH19" s="22">
        <f t="shared" si="0"/>
        <v>38344</v>
      </c>
      <c r="BI19" s="73"/>
    </row>
    <row r="20" spans="1:69" ht="15" x14ac:dyDescent="0.3">
      <c r="A20" s="47" t="s">
        <v>99</v>
      </c>
      <c r="B20" s="48" t="s">
        <v>68</v>
      </c>
      <c r="C20" s="48" t="s">
        <v>65</v>
      </c>
      <c r="D20" s="38" t="s">
        <v>5</v>
      </c>
      <c r="E20" s="38"/>
      <c r="F20" s="38"/>
      <c r="G20" s="38"/>
      <c r="H20" s="38"/>
      <c r="I20" s="38"/>
      <c r="J20" s="38"/>
      <c r="K20" s="38">
        <v>1</v>
      </c>
      <c r="L20" s="38"/>
      <c r="M20" s="38"/>
      <c r="N20" s="38"/>
      <c r="O20" s="38"/>
      <c r="P20" s="38"/>
      <c r="Q20" s="38"/>
      <c r="R20" s="38">
        <v>1</v>
      </c>
      <c r="S20" s="38"/>
      <c r="T20" s="38"/>
      <c r="U20" s="38"/>
      <c r="V20" s="38"/>
      <c r="W20" s="38"/>
      <c r="X20" s="38"/>
      <c r="Y20" s="38">
        <v>1</v>
      </c>
      <c r="Z20" s="38"/>
      <c r="AA20" s="38"/>
      <c r="AB20" s="38"/>
      <c r="AC20" s="38"/>
      <c r="AD20" s="38"/>
      <c r="AE20" s="38"/>
      <c r="AF20" s="38">
        <v>1</v>
      </c>
      <c r="AG20" s="38"/>
      <c r="AH20" s="38"/>
      <c r="AI20" s="38"/>
      <c r="AJ20" s="38"/>
      <c r="AK20" s="38"/>
      <c r="AL20" s="38"/>
      <c r="AM20" s="38">
        <v>1</v>
      </c>
      <c r="AN20" s="38"/>
      <c r="AO20" s="38"/>
      <c r="AP20" s="38"/>
      <c r="AQ20" s="38"/>
      <c r="AR20" s="38"/>
      <c r="AS20" s="38"/>
      <c r="AT20" s="38">
        <v>1</v>
      </c>
      <c r="AU20" s="38"/>
      <c r="AV20" s="38"/>
      <c r="AW20" s="38"/>
      <c r="AX20" s="38"/>
      <c r="AY20" s="38"/>
      <c r="AZ20" s="38"/>
      <c r="BA20" s="38"/>
      <c r="BB20" s="49">
        <f t="shared" si="1"/>
        <v>6</v>
      </c>
      <c r="BC20" s="11">
        <v>2012</v>
      </c>
      <c r="BD20" s="23">
        <v>1</v>
      </c>
      <c r="BE20" s="11">
        <f t="shared" si="2"/>
        <v>2012</v>
      </c>
      <c r="BF20" s="24">
        <f t="shared" si="3"/>
        <v>12072</v>
      </c>
      <c r="BG20" s="25">
        <v>0</v>
      </c>
      <c r="BH20" s="22">
        <f t="shared" si="0"/>
        <v>12072</v>
      </c>
      <c r="BI20" s="73"/>
    </row>
    <row r="21" spans="1:69" ht="15" x14ac:dyDescent="0.3">
      <c r="A21" s="47" t="s">
        <v>99</v>
      </c>
      <c r="B21" s="48" t="s">
        <v>68</v>
      </c>
      <c r="C21" s="48" t="s">
        <v>79</v>
      </c>
      <c r="D21" s="38" t="s">
        <v>5</v>
      </c>
      <c r="E21" s="38">
        <v>1</v>
      </c>
      <c r="F21" s="38"/>
      <c r="G21" s="38"/>
      <c r="H21" s="38">
        <v>1</v>
      </c>
      <c r="I21" s="38"/>
      <c r="J21" s="38"/>
      <c r="K21" s="38"/>
      <c r="L21" s="38"/>
      <c r="M21" s="38">
        <v>1</v>
      </c>
      <c r="N21" s="38"/>
      <c r="O21" s="38"/>
      <c r="P21" s="38"/>
      <c r="Q21" s="38"/>
      <c r="R21" s="38"/>
      <c r="S21" s="38"/>
      <c r="T21" s="38"/>
      <c r="U21" s="38"/>
      <c r="V21" s="38">
        <v>1</v>
      </c>
      <c r="W21" s="38"/>
      <c r="X21" s="38"/>
      <c r="Y21" s="38"/>
      <c r="Z21" s="38"/>
      <c r="AA21" s="38">
        <v>1</v>
      </c>
      <c r="AB21" s="38"/>
      <c r="AC21" s="38"/>
      <c r="AD21" s="38"/>
      <c r="AE21" s="38"/>
      <c r="AF21" s="38"/>
      <c r="AG21" s="38"/>
      <c r="AH21" s="38"/>
      <c r="AI21" s="38"/>
      <c r="AJ21" s="38"/>
      <c r="AK21" s="38">
        <v>1</v>
      </c>
      <c r="AL21" s="38"/>
      <c r="AM21" s="38"/>
      <c r="AN21" s="38"/>
      <c r="AO21" s="38"/>
      <c r="AP21" s="38"/>
      <c r="AQ21" s="38">
        <v>1</v>
      </c>
      <c r="AR21" s="38"/>
      <c r="AS21" s="38"/>
      <c r="AT21" s="38"/>
      <c r="AU21" s="38">
        <v>1</v>
      </c>
      <c r="AV21" s="38"/>
      <c r="AW21" s="38"/>
      <c r="AX21" s="38"/>
      <c r="AY21" s="38"/>
      <c r="AZ21" s="38"/>
      <c r="BA21" s="38"/>
      <c r="BB21" s="49">
        <f t="shared" si="1"/>
        <v>8</v>
      </c>
      <c r="BC21" s="11">
        <v>2035</v>
      </c>
      <c r="BD21" s="23">
        <v>1</v>
      </c>
      <c r="BE21" s="11">
        <f t="shared" si="2"/>
        <v>2035</v>
      </c>
      <c r="BF21" s="24">
        <f t="shared" si="3"/>
        <v>16280</v>
      </c>
      <c r="BG21" s="25">
        <v>0</v>
      </c>
      <c r="BH21" s="22">
        <f t="shared" si="0"/>
        <v>16280</v>
      </c>
      <c r="BI21" s="73"/>
    </row>
    <row r="22" spans="1:69" ht="15" x14ac:dyDescent="0.3">
      <c r="A22" s="47" t="s">
        <v>99</v>
      </c>
      <c r="B22" s="48" t="s">
        <v>68</v>
      </c>
      <c r="C22" s="48" t="s">
        <v>80</v>
      </c>
      <c r="D22" s="38" t="s">
        <v>5</v>
      </c>
      <c r="E22" s="38">
        <v>1</v>
      </c>
      <c r="F22" s="38"/>
      <c r="G22" s="38"/>
      <c r="H22" s="38">
        <v>1</v>
      </c>
      <c r="I22" s="38"/>
      <c r="J22" s="38"/>
      <c r="K22" s="38"/>
      <c r="L22" s="38"/>
      <c r="M22" s="38">
        <v>1</v>
      </c>
      <c r="N22" s="38"/>
      <c r="O22" s="38"/>
      <c r="P22" s="38"/>
      <c r="Q22" s="38"/>
      <c r="R22" s="38"/>
      <c r="S22" s="38"/>
      <c r="T22" s="38"/>
      <c r="U22" s="38"/>
      <c r="V22" s="38">
        <v>1</v>
      </c>
      <c r="W22" s="38"/>
      <c r="X22" s="38"/>
      <c r="Y22" s="38"/>
      <c r="Z22" s="38"/>
      <c r="AA22" s="38">
        <v>1</v>
      </c>
      <c r="AB22" s="38"/>
      <c r="AC22" s="38"/>
      <c r="AD22" s="38"/>
      <c r="AE22" s="38"/>
      <c r="AF22" s="38"/>
      <c r="AG22" s="38"/>
      <c r="AH22" s="38"/>
      <c r="AI22" s="38"/>
      <c r="AJ22" s="38"/>
      <c r="AK22" s="38">
        <v>1</v>
      </c>
      <c r="AL22" s="38"/>
      <c r="AM22" s="38"/>
      <c r="AN22" s="38"/>
      <c r="AO22" s="38"/>
      <c r="AP22" s="38"/>
      <c r="AQ22" s="38">
        <v>1</v>
      </c>
      <c r="AR22" s="38"/>
      <c r="AS22" s="38"/>
      <c r="AT22" s="38"/>
      <c r="AU22" s="38">
        <v>1</v>
      </c>
      <c r="AV22" s="38"/>
      <c r="AW22" s="38"/>
      <c r="AX22" s="38"/>
      <c r="AY22" s="38"/>
      <c r="AZ22" s="38"/>
      <c r="BA22" s="38"/>
      <c r="BB22" s="49">
        <f t="shared" si="1"/>
        <v>8</v>
      </c>
      <c r="BC22" s="11">
        <v>2419</v>
      </c>
      <c r="BD22" s="23">
        <v>1</v>
      </c>
      <c r="BE22" s="11">
        <f t="shared" si="2"/>
        <v>2419</v>
      </c>
      <c r="BF22" s="24">
        <f t="shared" si="3"/>
        <v>19352</v>
      </c>
      <c r="BG22" s="25">
        <v>0</v>
      </c>
      <c r="BH22" s="22">
        <f t="shared" si="0"/>
        <v>19352</v>
      </c>
      <c r="BI22" s="73"/>
    </row>
    <row r="23" spans="1:69" ht="15" x14ac:dyDescent="0.3">
      <c r="A23" s="47" t="s">
        <v>99</v>
      </c>
      <c r="B23" s="48" t="s">
        <v>68</v>
      </c>
      <c r="C23" s="48" t="s">
        <v>81</v>
      </c>
      <c r="D23" s="38" t="s">
        <v>5</v>
      </c>
      <c r="E23" s="38">
        <v>1</v>
      </c>
      <c r="F23" s="38"/>
      <c r="G23" s="38"/>
      <c r="H23" s="38">
        <v>1</v>
      </c>
      <c r="I23" s="38"/>
      <c r="J23" s="38"/>
      <c r="K23" s="38"/>
      <c r="L23" s="38"/>
      <c r="M23" s="38">
        <v>1</v>
      </c>
      <c r="N23" s="38"/>
      <c r="O23" s="38"/>
      <c r="P23" s="38"/>
      <c r="Q23" s="38"/>
      <c r="R23" s="38"/>
      <c r="S23" s="38"/>
      <c r="T23" s="38"/>
      <c r="U23" s="38"/>
      <c r="V23" s="38">
        <v>1</v>
      </c>
      <c r="W23" s="38"/>
      <c r="X23" s="38"/>
      <c r="Y23" s="38"/>
      <c r="Z23" s="38"/>
      <c r="AA23" s="38">
        <v>1</v>
      </c>
      <c r="AB23" s="38"/>
      <c r="AC23" s="38"/>
      <c r="AD23" s="38"/>
      <c r="AE23" s="38"/>
      <c r="AF23" s="38"/>
      <c r="AG23" s="38"/>
      <c r="AH23" s="38"/>
      <c r="AI23" s="38"/>
      <c r="AJ23" s="38"/>
      <c r="AK23" s="38">
        <v>1</v>
      </c>
      <c r="AL23" s="38"/>
      <c r="AM23" s="38"/>
      <c r="AN23" s="38"/>
      <c r="AO23" s="38"/>
      <c r="AP23" s="38"/>
      <c r="AQ23" s="38">
        <v>1</v>
      </c>
      <c r="AR23" s="38"/>
      <c r="AS23" s="38"/>
      <c r="AT23" s="38"/>
      <c r="AU23" s="38">
        <v>1</v>
      </c>
      <c r="AV23" s="38"/>
      <c r="AW23" s="38"/>
      <c r="AX23" s="38"/>
      <c r="AY23" s="38"/>
      <c r="AZ23" s="38"/>
      <c r="BA23" s="38"/>
      <c r="BB23" s="49">
        <f t="shared" si="1"/>
        <v>8</v>
      </c>
      <c r="BC23" s="11">
        <v>11489</v>
      </c>
      <c r="BD23" s="23">
        <v>1</v>
      </c>
      <c r="BE23" s="11">
        <f t="shared" si="2"/>
        <v>11489</v>
      </c>
      <c r="BF23" s="24">
        <f t="shared" si="3"/>
        <v>91912</v>
      </c>
      <c r="BG23" s="25">
        <v>0</v>
      </c>
      <c r="BH23" s="22">
        <f t="shared" si="0"/>
        <v>91912</v>
      </c>
      <c r="BI23" s="73"/>
    </row>
    <row r="24" spans="1:69" ht="21.6" customHeight="1" x14ac:dyDescent="0.3">
      <c r="A24" s="47" t="s">
        <v>99</v>
      </c>
      <c r="B24" s="48" t="s">
        <v>68</v>
      </c>
      <c r="C24" s="48" t="s">
        <v>82</v>
      </c>
      <c r="D24" s="38" t="s">
        <v>5</v>
      </c>
      <c r="E24" s="38">
        <v>1</v>
      </c>
      <c r="F24" s="38"/>
      <c r="G24" s="38"/>
      <c r="H24" s="38">
        <v>1</v>
      </c>
      <c r="I24" s="38"/>
      <c r="J24" s="38"/>
      <c r="K24" s="38"/>
      <c r="L24" s="38"/>
      <c r="M24" s="38">
        <v>1</v>
      </c>
      <c r="N24" s="38"/>
      <c r="O24" s="38"/>
      <c r="P24" s="38"/>
      <c r="Q24" s="38"/>
      <c r="R24" s="38"/>
      <c r="S24" s="38"/>
      <c r="T24" s="38"/>
      <c r="U24" s="38"/>
      <c r="V24" s="38">
        <v>1</v>
      </c>
      <c r="W24" s="38"/>
      <c r="X24" s="38"/>
      <c r="Y24" s="38"/>
      <c r="Z24" s="38"/>
      <c r="AA24" s="38">
        <v>1</v>
      </c>
      <c r="AB24" s="38"/>
      <c r="AC24" s="38"/>
      <c r="AD24" s="38"/>
      <c r="AE24" s="38"/>
      <c r="AF24" s="38"/>
      <c r="AG24" s="38"/>
      <c r="AH24" s="38"/>
      <c r="AI24" s="38"/>
      <c r="AJ24" s="38"/>
      <c r="AK24" s="38">
        <v>1</v>
      </c>
      <c r="AL24" s="38"/>
      <c r="AM24" s="38"/>
      <c r="AN24" s="38"/>
      <c r="AO24" s="38"/>
      <c r="AP24" s="38"/>
      <c r="AQ24" s="38">
        <v>1</v>
      </c>
      <c r="AR24" s="38"/>
      <c r="AS24" s="38"/>
      <c r="AT24" s="38"/>
      <c r="AU24" s="38">
        <v>1</v>
      </c>
      <c r="AV24" s="38"/>
      <c r="AW24" s="38"/>
      <c r="AX24" s="38"/>
      <c r="AY24" s="38"/>
      <c r="AZ24" s="38"/>
      <c r="BA24" s="38"/>
      <c r="BB24" s="49">
        <f t="shared" si="1"/>
        <v>8</v>
      </c>
      <c r="BC24" s="11">
        <v>9247</v>
      </c>
      <c r="BD24" s="23">
        <v>1</v>
      </c>
      <c r="BE24" s="11">
        <f t="shared" si="2"/>
        <v>9247</v>
      </c>
      <c r="BF24" s="24">
        <f t="shared" si="3"/>
        <v>73976</v>
      </c>
      <c r="BG24" s="25">
        <v>0</v>
      </c>
      <c r="BH24" s="22">
        <f t="shared" si="0"/>
        <v>73976</v>
      </c>
      <c r="BI24" s="73"/>
    </row>
    <row r="25" spans="1:69" ht="15" x14ac:dyDescent="0.3">
      <c r="A25" s="47" t="s">
        <v>99</v>
      </c>
      <c r="B25" s="48" t="s">
        <v>68</v>
      </c>
      <c r="C25" s="48" t="s">
        <v>83</v>
      </c>
      <c r="D25" s="38" t="s">
        <v>5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>
        <v>1</v>
      </c>
      <c r="AT25" s="38"/>
      <c r="AU25" s="38"/>
      <c r="AV25" s="38"/>
      <c r="AW25" s="38"/>
      <c r="AX25" s="38"/>
      <c r="AY25" s="38"/>
      <c r="AZ25" s="38"/>
      <c r="BA25" s="38"/>
      <c r="BB25" s="49">
        <f t="shared" si="1"/>
        <v>1</v>
      </c>
      <c r="BC25" s="11">
        <v>1452</v>
      </c>
      <c r="BD25" s="23">
        <v>1</v>
      </c>
      <c r="BE25" s="11">
        <f t="shared" si="2"/>
        <v>1452</v>
      </c>
      <c r="BF25" s="24">
        <f t="shared" si="3"/>
        <v>1452</v>
      </c>
      <c r="BG25" s="25">
        <v>0</v>
      </c>
      <c r="BH25" s="22">
        <f t="shared" si="0"/>
        <v>1452</v>
      </c>
      <c r="BI25" s="73"/>
    </row>
    <row r="26" spans="1:69" ht="15" x14ac:dyDescent="0.3">
      <c r="A26" s="47" t="s">
        <v>99</v>
      </c>
      <c r="B26" s="48" t="s">
        <v>68</v>
      </c>
      <c r="C26" s="48" t="s">
        <v>84</v>
      </c>
      <c r="D26" s="38" t="s">
        <v>5</v>
      </c>
      <c r="E26" s="38"/>
      <c r="F26" s="38"/>
      <c r="G26" s="38"/>
      <c r="H26" s="38"/>
      <c r="I26" s="38"/>
      <c r="J26" s="38">
        <v>1</v>
      </c>
      <c r="K26" s="38"/>
      <c r="L26" s="38"/>
      <c r="M26" s="38"/>
      <c r="N26" s="38"/>
      <c r="O26" s="38"/>
      <c r="P26" s="38"/>
      <c r="Q26" s="38">
        <v>1</v>
      </c>
      <c r="R26" s="38"/>
      <c r="S26" s="38"/>
      <c r="T26" s="38"/>
      <c r="U26" s="38"/>
      <c r="V26" s="38"/>
      <c r="W26" s="38"/>
      <c r="X26" s="38">
        <v>1</v>
      </c>
      <c r="Y26" s="38"/>
      <c r="Z26" s="38"/>
      <c r="AA26" s="38"/>
      <c r="AB26" s="38"/>
      <c r="AC26" s="38"/>
      <c r="AD26" s="38"/>
      <c r="AE26" s="38">
        <v>1</v>
      </c>
      <c r="AF26" s="38"/>
      <c r="AG26" s="38"/>
      <c r="AH26" s="38"/>
      <c r="AI26" s="38"/>
      <c r="AJ26" s="38"/>
      <c r="AK26" s="38"/>
      <c r="AL26" s="38">
        <v>1</v>
      </c>
      <c r="AM26" s="38"/>
      <c r="AN26" s="38"/>
      <c r="AO26" s="38"/>
      <c r="AP26" s="38"/>
      <c r="AQ26" s="38"/>
      <c r="AR26" s="38"/>
      <c r="AS26" s="38">
        <v>1</v>
      </c>
      <c r="AT26" s="38"/>
      <c r="AU26" s="38"/>
      <c r="AV26" s="38"/>
      <c r="AW26" s="38"/>
      <c r="AX26" s="38"/>
      <c r="AY26" s="38"/>
      <c r="AZ26" s="38">
        <v>1</v>
      </c>
      <c r="BA26" s="38"/>
      <c r="BB26" s="49">
        <f t="shared" si="1"/>
        <v>7</v>
      </c>
      <c r="BC26" s="11">
        <v>1843</v>
      </c>
      <c r="BD26" s="23">
        <v>1</v>
      </c>
      <c r="BE26" s="11">
        <f t="shared" si="2"/>
        <v>1843</v>
      </c>
      <c r="BF26" s="24">
        <f t="shared" si="3"/>
        <v>12901</v>
      </c>
      <c r="BG26" s="25">
        <v>0</v>
      </c>
      <c r="BH26" s="22">
        <f t="shared" si="0"/>
        <v>12901</v>
      </c>
      <c r="BI26" s="73"/>
    </row>
    <row r="27" spans="1:69" ht="15" x14ac:dyDescent="0.3">
      <c r="A27" s="47" t="s">
        <v>99</v>
      </c>
      <c r="B27" s="48" t="s">
        <v>68</v>
      </c>
      <c r="C27" s="48" t="s">
        <v>97</v>
      </c>
      <c r="D27" s="38" t="s">
        <v>5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>
        <v>1</v>
      </c>
      <c r="Z27" s="38"/>
      <c r="AA27" s="38"/>
      <c r="AB27" s="38"/>
      <c r="AC27" s="38"/>
      <c r="AD27" s="38"/>
      <c r="AE27" s="38"/>
      <c r="AF27" s="38">
        <v>1</v>
      </c>
      <c r="AG27" s="38"/>
      <c r="AH27" s="38"/>
      <c r="AI27" s="38"/>
      <c r="AJ27" s="38"/>
      <c r="AK27" s="38"/>
      <c r="AL27" s="38"/>
      <c r="AM27" s="38">
        <v>1</v>
      </c>
      <c r="AN27" s="38"/>
      <c r="AO27" s="38"/>
      <c r="AP27" s="38"/>
      <c r="AQ27" s="38"/>
      <c r="AR27" s="38"/>
      <c r="AS27" s="38"/>
      <c r="AT27" s="38">
        <v>1</v>
      </c>
      <c r="AU27" s="38"/>
      <c r="AV27" s="38"/>
      <c r="AW27" s="38"/>
      <c r="AX27" s="38"/>
      <c r="AY27" s="38"/>
      <c r="AZ27" s="38"/>
      <c r="BA27" s="38">
        <v>1</v>
      </c>
      <c r="BB27" s="49">
        <f t="shared" si="1"/>
        <v>5</v>
      </c>
      <c r="BC27" s="11">
        <v>7900</v>
      </c>
      <c r="BD27" s="23">
        <v>1</v>
      </c>
      <c r="BE27" s="11">
        <f t="shared" si="2"/>
        <v>7900</v>
      </c>
      <c r="BF27" s="24">
        <f t="shared" si="3"/>
        <v>39500</v>
      </c>
      <c r="BG27" s="25">
        <v>0</v>
      </c>
      <c r="BH27" s="22">
        <f t="shared" si="0"/>
        <v>39500</v>
      </c>
      <c r="BI27" s="73"/>
    </row>
    <row r="28" spans="1:69" ht="15" x14ac:dyDescent="0.3">
      <c r="A28" s="47" t="s">
        <v>99</v>
      </c>
      <c r="B28" s="48" t="s">
        <v>68</v>
      </c>
      <c r="C28" s="48" t="s">
        <v>85</v>
      </c>
      <c r="D28" s="38" t="s">
        <v>5</v>
      </c>
      <c r="E28" s="38"/>
      <c r="F28" s="38"/>
      <c r="G28" s="38"/>
      <c r="H28" s="38"/>
      <c r="I28" s="38"/>
      <c r="J28" s="38"/>
      <c r="K28" s="38">
        <v>1</v>
      </c>
      <c r="L28" s="38"/>
      <c r="M28" s="38"/>
      <c r="N28" s="38"/>
      <c r="O28" s="38"/>
      <c r="P28" s="38"/>
      <c r="Q28" s="38"/>
      <c r="R28" s="38">
        <v>1</v>
      </c>
      <c r="S28" s="38"/>
      <c r="T28" s="38"/>
      <c r="U28" s="38"/>
      <c r="V28" s="38"/>
      <c r="W28" s="38"/>
      <c r="X28" s="38"/>
      <c r="Y28" s="38">
        <v>1</v>
      </c>
      <c r="Z28" s="38"/>
      <c r="AA28" s="38"/>
      <c r="AB28" s="38"/>
      <c r="AC28" s="38"/>
      <c r="AD28" s="38"/>
      <c r="AE28" s="38"/>
      <c r="AF28" s="38">
        <v>1</v>
      </c>
      <c r="AG28" s="38"/>
      <c r="AH28" s="38"/>
      <c r="AI28" s="38"/>
      <c r="AJ28" s="38"/>
      <c r="AK28" s="38"/>
      <c r="AL28" s="38"/>
      <c r="AM28" s="38">
        <v>1</v>
      </c>
      <c r="AN28" s="38"/>
      <c r="AO28" s="38"/>
      <c r="AP28" s="38"/>
      <c r="AQ28" s="38"/>
      <c r="AR28" s="38"/>
      <c r="AS28" s="38"/>
      <c r="AT28" s="38">
        <v>1</v>
      </c>
      <c r="AU28" s="38"/>
      <c r="AV28" s="38"/>
      <c r="AW28" s="38"/>
      <c r="AX28" s="38"/>
      <c r="AY28" s="38"/>
      <c r="AZ28" s="38"/>
      <c r="BA28" s="38">
        <v>1</v>
      </c>
      <c r="BB28" s="49">
        <f t="shared" si="1"/>
        <v>7</v>
      </c>
      <c r="BC28" s="11">
        <v>11500</v>
      </c>
      <c r="BD28" s="23">
        <v>1</v>
      </c>
      <c r="BE28" s="11">
        <f t="shared" si="2"/>
        <v>11500</v>
      </c>
      <c r="BF28" s="24">
        <f t="shared" si="3"/>
        <v>80500</v>
      </c>
      <c r="BG28" s="25">
        <v>0</v>
      </c>
      <c r="BH28" s="22">
        <f t="shared" si="0"/>
        <v>80500</v>
      </c>
      <c r="BI28" s="73"/>
    </row>
    <row r="29" spans="1:69" s="52" customFormat="1" ht="18.75" x14ac:dyDescent="0.35">
      <c r="A29" s="50" t="s">
        <v>98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3"/>
      <c r="BK29" s="53"/>
      <c r="BL29" s="53"/>
      <c r="BM29" s="53"/>
      <c r="BN29" s="53"/>
      <c r="BO29" s="53"/>
      <c r="BP29" s="53"/>
      <c r="BQ29" s="53"/>
    </row>
    <row r="30" spans="1:69" s="52" customFormat="1" ht="15" x14ac:dyDescent="0.3">
      <c r="A30" s="54" t="s">
        <v>7</v>
      </c>
      <c r="B30" s="54" t="s">
        <v>110</v>
      </c>
      <c r="C30" s="54" t="s">
        <v>6</v>
      </c>
      <c r="D30" s="33" t="s">
        <v>43</v>
      </c>
      <c r="E30" s="33">
        <v>3</v>
      </c>
      <c r="F30" s="33">
        <v>3</v>
      </c>
      <c r="G30" s="33">
        <v>3</v>
      </c>
      <c r="H30" s="33">
        <v>3</v>
      </c>
      <c r="I30" s="33">
        <v>3</v>
      </c>
      <c r="J30" s="33"/>
      <c r="K30" s="33"/>
      <c r="L30" s="33">
        <v>3</v>
      </c>
      <c r="M30" s="33">
        <v>3</v>
      </c>
      <c r="N30" s="33">
        <v>3</v>
      </c>
      <c r="O30" s="33">
        <v>3</v>
      </c>
      <c r="P30" s="66">
        <v>3</v>
      </c>
      <c r="Q30" s="66"/>
      <c r="R30" s="66"/>
      <c r="S30" s="66">
        <v>3</v>
      </c>
      <c r="T30" s="66">
        <v>3</v>
      </c>
      <c r="U30" s="66">
        <v>3</v>
      </c>
      <c r="V30" s="66">
        <v>3</v>
      </c>
      <c r="W30" s="66">
        <v>3</v>
      </c>
      <c r="X30" s="66"/>
      <c r="Y30" s="66"/>
      <c r="Z30" s="66">
        <v>3</v>
      </c>
      <c r="AA30" s="66">
        <v>3</v>
      </c>
      <c r="AB30" s="66">
        <v>3</v>
      </c>
      <c r="AC30" s="66">
        <v>3</v>
      </c>
      <c r="AD30" s="66">
        <v>3</v>
      </c>
      <c r="AE30" s="66"/>
      <c r="AF30" s="66"/>
      <c r="AG30" s="66">
        <v>3</v>
      </c>
      <c r="AH30" s="66">
        <v>3</v>
      </c>
      <c r="AI30" s="66">
        <v>3</v>
      </c>
      <c r="AJ30" s="66">
        <v>3</v>
      </c>
      <c r="AK30" s="66">
        <v>3</v>
      </c>
      <c r="AL30" s="66"/>
      <c r="AM30" s="66"/>
      <c r="AN30" s="66">
        <v>3</v>
      </c>
      <c r="AO30" s="66">
        <v>3</v>
      </c>
      <c r="AP30" s="66">
        <v>3</v>
      </c>
      <c r="AQ30" s="66">
        <v>3</v>
      </c>
      <c r="AR30" s="66">
        <v>3</v>
      </c>
      <c r="AS30" s="66"/>
      <c r="AT30" s="65"/>
      <c r="AU30" s="33">
        <v>3</v>
      </c>
      <c r="AV30" s="33">
        <v>3</v>
      </c>
      <c r="AW30" s="33">
        <v>3</v>
      </c>
      <c r="AX30" s="33">
        <v>3</v>
      </c>
      <c r="AY30" s="33">
        <v>3</v>
      </c>
      <c r="AZ30" s="33"/>
      <c r="BA30" s="33"/>
      <c r="BB30" s="49">
        <f t="shared" ref="BB30:BB35" si="4">SUM(E30:BA30)</f>
        <v>105</v>
      </c>
      <c r="BC30" s="56">
        <v>83</v>
      </c>
      <c r="BD30" s="57">
        <v>1</v>
      </c>
      <c r="BE30" s="58">
        <f t="shared" ref="BE30:BE35" si="5">BC30*BD30</f>
        <v>83</v>
      </c>
      <c r="BF30" s="59">
        <f t="shared" ref="BF30:BF33" si="6">BE30*BB30</f>
        <v>8715</v>
      </c>
      <c r="BG30" s="60">
        <v>0</v>
      </c>
      <c r="BH30" s="58">
        <f>BF30-(BF30*BG30)</f>
        <v>8715</v>
      </c>
      <c r="BI30" s="77">
        <f>SUM(BH30:BH31)</f>
        <v>9552</v>
      </c>
      <c r="BJ30" s="53"/>
      <c r="BK30" s="53"/>
      <c r="BL30" s="53"/>
      <c r="BM30" s="53"/>
      <c r="BN30" s="53"/>
      <c r="BO30" s="53"/>
      <c r="BP30" s="53"/>
      <c r="BQ30" s="53"/>
    </row>
    <row r="31" spans="1:69" s="53" customFormat="1" ht="15" x14ac:dyDescent="0.3">
      <c r="A31" s="54" t="s">
        <v>75</v>
      </c>
      <c r="B31" s="54" t="s">
        <v>111</v>
      </c>
      <c r="C31" s="54" t="s">
        <v>73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>
        <v>3</v>
      </c>
      <c r="AR31" s="66">
        <v>3</v>
      </c>
      <c r="AS31" s="66"/>
      <c r="AT31" s="65"/>
      <c r="AU31" s="33">
        <v>3</v>
      </c>
      <c r="AV31" s="33">
        <v>3</v>
      </c>
      <c r="AW31" s="33">
        <v>3</v>
      </c>
      <c r="AX31" s="33">
        <v>3</v>
      </c>
      <c r="AY31" s="33">
        <v>3</v>
      </c>
      <c r="AZ31" s="33">
        <v>3</v>
      </c>
      <c r="BA31" s="33">
        <v>3</v>
      </c>
      <c r="BB31" s="49">
        <f t="shared" si="4"/>
        <v>27</v>
      </c>
      <c r="BC31" s="56">
        <v>31</v>
      </c>
      <c r="BD31" s="57">
        <v>1</v>
      </c>
      <c r="BE31" s="58">
        <f t="shared" si="5"/>
        <v>31</v>
      </c>
      <c r="BF31" s="59">
        <f t="shared" si="6"/>
        <v>837</v>
      </c>
      <c r="BG31" s="60">
        <v>0</v>
      </c>
      <c r="BH31" s="58">
        <f t="shared" si="0"/>
        <v>837</v>
      </c>
      <c r="BI31" s="77"/>
    </row>
    <row r="32" spans="1:69" s="52" customFormat="1" ht="15" x14ac:dyDescent="0.3">
      <c r="A32" s="54"/>
      <c r="B32" s="54"/>
      <c r="C32" s="54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5"/>
      <c r="AU32" s="33"/>
      <c r="AV32" s="33"/>
      <c r="AW32" s="33"/>
      <c r="AX32" s="33"/>
      <c r="AY32" s="33"/>
      <c r="AZ32" s="33"/>
      <c r="BA32" s="33"/>
      <c r="BB32" s="49"/>
      <c r="BC32" s="56"/>
      <c r="BD32" s="57"/>
      <c r="BE32" s="58"/>
      <c r="BF32" s="59"/>
      <c r="BG32" s="60"/>
      <c r="BH32" s="58"/>
      <c r="BI32" s="62"/>
      <c r="BJ32" s="53"/>
      <c r="BK32" s="53"/>
      <c r="BL32" s="53"/>
      <c r="BM32" s="53"/>
      <c r="BN32" s="53"/>
      <c r="BO32" s="53"/>
      <c r="BP32" s="53"/>
      <c r="BQ32" s="53"/>
    </row>
    <row r="33" spans="1:69" s="52" customFormat="1" ht="15" x14ac:dyDescent="0.3">
      <c r="A33" s="54" t="s">
        <v>77</v>
      </c>
      <c r="B33" s="54" t="s">
        <v>78</v>
      </c>
      <c r="C33" s="61" t="s">
        <v>86</v>
      </c>
      <c r="D33" s="33" t="s">
        <v>43</v>
      </c>
      <c r="E33" s="33"/>
      <c r="F33" s="33"/>
      <c r="G33" s="33">
        <v>1</v>
      </c>
      <c r="H33" s="33"/>
      <c r="I33" s="33"/>
      <c r="J33" s="33"/>
      <c r="K33" s="33"/>
      <c r="L33" s="33"/>
      <c r="M33" s="33"/>
      <c r="N33" s="33"/>
      <c r="O33" s="33">
        <v>1</v>
      </c>
      <c r="P33" s="66"/>
      <c r="Q33" s="66"/>
      <c r="R33" s="66"/>
      <c r="S33" s="66"/>
      <c r="T33" s="66"/>
      <c r="U33" s="66"/>
      <c r="V33" s="66">
        <v>1</v>
      </c>
      <c r="W33" s="66"/>
      <c r="X33" s="66"/>
      <c r="Y33" s="66"/>
      <c r="Z33" s="66"/>
      <c r="AA33" s="66"/>
      <c r="AB33" s="66"/>
      <c r="AC33" s="66">
        <v>1</v>
      </c>
      <c r="AD33" s="66"/>
      <c r="AE33" s="66"/>
      <c r="AF33" s="66"/>
      <c r="AG33" s="66"/>
      <c r="AH33" s="66"/>
      <c r="AI33" s="66"/>
      <c r="AJ33" s="66">
        <v>1</v>
      </c>
      <c r="AK33" s="66"/>
      <c r="AL33" s="66"/>
      <c r="AM33" s="66"/>
      <c r="AN33" s="66"/>
      <c r="AO33" s="66"/>
      <c r="AP33" s="66"/>
      <c r="AQ33" s="66">
        <v>1</v>
      </c>
      <c r="AR33" s="66"/>
      <c r="AS33" s="66"/>
      <c r="AT33" s="65"/>
      <c r="AU33" s="33"/>
      <c r="AV33" s="33"/>
      <c r="AW33" s="33"/>
      <c r="AX33" s="33">
        <v>1</v>
      </c>
      <c r="AY33" s="33"/>
      <c r="AZ33" s="33"/>
      <c r="BA33" s="33"/>
      <c r="BB33" s="49">
        <f t="shared" si="4"/>
        <v>7</v>
      </c>
      <c r="BC33" s="56">
        <v>1735</v>
      </c>
      <c r="BD33" s="57">
        <v>1</v>
      </c>
      <c r="BE33" s="58">
        <f t="shared" si="5"/>
        <v>1735</v>
      </c>
      <c r="BF33" s="59">
        <f t="shared" si="6"/>
        <v>12145</v>
      </c>
      <c r="BG33" s="60">
        <v>0</v>
      </c>
      <c r="BH33" s="58">
        <f t="shared" si="0"/>
        <v>12145</v>
      </c>
      <c r="BI33" s="78">
        <f>SUM(BH33:BH35)</f>
        <v>21910</v>
      </c>
      <c r="BJ33" s="53"/>
      <c r="BK33" s="53"/>
      <c r="BL33" s="53"/>
      <c r="BM33" s="53"/>
      <c r="BN33" s="53"/>
      <c r="BO33" s="53"/>
      <c r="BP33" s="53"/>
      <c r="BQ33" s="53"/>
    </row>
    <row r="34" spans="1:69" s="52" customFormat="1" ht="15" x14ac:dyDescent="0.3">
      <c r="A34" s="54" t="s">
        <v>87</v>
      </c>
      <c r="B34" s="54" t="s">
        <v>88</v>
      </c>
      <c r="C34" s="61" t="s">
        <v>86</v>
      </c>
      <c r="D34" s="33"/>
      <c r="E34" s="33"/>
      <c r="F34" s="33">
        <v>1</v>
      </c>
      <c r="G34" s="33">
        <v>1</v>
      </c>
      <c r="H34" s="33">
        <v>1</v>
      </c>
      <c r="I34" s="33"/>
      <c r="J34" s="33"/>
      <c r="K34" s="33"/>
      <c r="L34" s="33">
        <v>1</v>
      </c>
      <c r="M34" s="33"/>
      <c r="N34" s="33">
        <v>1</v>
      </c>
      <c r="O34" s="33"/>
      <c r="P34" s="66">
        <v>1</v>
      </c>
      <c r="Q34" s="66"/>
      <c r="R34" s="66"/>
      <c r="S34" s="66">
        <v>1</v>
      </c>
      <c r="T34" s="66"/>
      <c r="U34" s="66"/>
      <c r="V34" s="66">
        <v>1</v>
      </c>
      <c r="W34" s="66"/>
      <c r="X34" s="66">
        <v>1</v>
      </c>
      <c r="Y34" s="66"/>
      <c r="Z34" s="66"/>
      <c r="AA34" s="66"/>
      <c r="AB34" s="66">
        <v>1</v>
      </c>
      <c r="AC34" s="66"/>
      <c r="AD34" s="66">
        <v>1</v>
      </c>
      <c r="AE34" s="66">
        <v>1</v>
      </c>
      <c r="AF34" s="66"/>
      <c r="AG34" s="66">
        <v>1</v>
      </c>
      <c r="AH34" s="66"/>
      <c r="AI34" s="66">
        <v>1</v>
      </c>
      <c r="AJ34" s="66">
        <v>1</v>
      </c>
      <c r="AK34" s="66"/>
      <c r="AL34" s="66"/>
      <c r="AM34" s="66"/>
      <c r="AN34" s="66"/>
      <c r="AO34" s="66">
        <v>1</v>
      </c>
      <c r="AP34" s="66">
        <v>1</v>
      </c>
      <c r="AQ34" s="66"/>
      <c r="AR34" s="66">
        <v>1</v>
      </c>
      <c r="AS34" s="66"/>
      <c r="AT34" s="65"/>
      <c r="AU34" s="33"/>
      <c r="AV34" s="33">
        <v>1</v>
      </c>
      <c r="AW34" s="33">
        <v>1</v>
      </c>
      <c r="AX34" s="33"/>
      <c r="AY34" s="33">
        <v>1</v>
      </c>
      <c r="AZ34" s="33"/>
      <c r="BA34" s="33"/>
      <c r="BB34" s="49">
        <f t="shared" si="4"/>
        <v>21</v>
      </c>
      <c r="BC34" s="56">
        <v>155</v>
      </c>
      <c r="BD34" s="57">
        <v>1</v>
      </c>
      <c r="BE34" s="58">
        <f t="shared" si="5"/>
        <v>155</v>
      </c>
      <c r="BF34" s="59">
        <f>BE34*BB34</f>
        <v>3255</v>
      </c>
      <c r="BG34" s="60">
        <v>0</v>
      </c>
      <c r="BH34" s="58">
        <f t="shared" si="0"/>
        <v>3255</v>
      </c>
      <c r="BI34" s="78"/>
      <c r="BJ34" s="53"/>
      <c r="BK34" s="53"/>
      <c r="BL34" s="53"/>
      <c r="BM34" s="53"/>
      <c r="BN34" s="53"/>
      <c r="BO34" s="53"/>
      <c r="BP34" s="53"/>
      <c r="BQ34" s="53"/>
    </row>
    <row r="35" spans="1:69" s="52" customFormat="1" ht="15" x14ac:dyDescent="0.3">
      <c r="A35" s="54" t="s">
        <v>89</v>
      </c>
      <c r="B35" s="54" t="s">
        <v>88</v>
      </c>
      <c r="C35" s="61" t="s">
        <v>86</v>
      </c>
      <c r="D35" s="33"/>
      <c r="E35" s="33">
        <v>1</v>
      </c>
      <c r="F35" s="33"/>
      <c r="G35" s="33">
        <v>1</v>
      </c>
      <c r="H35" s="33"/>
      <c r="I35" s="33">
        <v>1</v>
      </c>
      <c r="J35" s="33"/>
      <c r="K35" s="33"/>
      <c r="L35" s="33">
        <v>1</v>
      </c>
      <c r="M35" s="33"/>
      <c r="N35" s="33">
        <v>1</v>
      </c>
      <c r="O35" s="33"/>
      <c r="P35" s="66">
        <v>1</v>
      </c>
      <c r="Q35" s="66"/>
      <c r="R35" s="66"/>
      <c r="S35" s="66">
        <v>1</v>
      </c>
      <c r="T35" s="66"/>
      <c r="U35" s="66">
        <v>1</v>
      </c>
      <c r="V35" s="66"/>
      <c r="W35" s="66">
        <v>1</v>
      </c>
      <c r="X35" s="66"/>
      <c r="Y35" s="66"/>
      <c r="Z35" s="66">
        <v>1</v>
      </c>
      <c r="AA35" s="66"/>
      <c r="AB35" s="66">
        <v>1</v>
      </c>
      <c r="AC35" s="66"/>
      <c r="AD35" s="66">
        <v>1</v>
      </c>
      <c r="AE35" s="66"/>
      <c r="AF35" s="66"/>
      <c r="AG35" s="66">
        <v>1</v>
      </c>
      <c r="AH35" s="66"/>
      <c r="AI35" s="66">
        <v>1</v>
      </c>
      <c r="AJ35" s="66"/>
      <c r="AK35" s="66">
        <v>1</v>
      </c>
      <c r="AL35" s="66"/>
      <c r="AM35" s="66"/>
      <c r="AN35" s="66">
        <v>1</v>
      </c>
      <c r="AO35" s="66"/>
      <c r="AP35" s="66">
        <v>1</v>
      </c>
      <c r="AQ35" s="66"/>
      <c r="AR35" s="66">
        <v>1</v>
      </c>
      <c r="AS35" s="66"/>
      <c r="AT35" s="65"/>
      <c r="AU35" s="33">
        <v>1</v>
      </c>
      <c r="AV35" s="33"/>
      <c r="AW35" s="33">
        <v>1</v>
      </c>
      <c r="AX35" s="33"/>
      <c r="AY35" s="33">
        <v>1</v>
      </c>
      <c r="AZ35" s="33"/>
      <c r="BA35" s="33"/>
      <c r="BB35" s="49">
        <f t="shared" si="4"/>
        <v>21</v>
      </c>
      <c r="BC35" s="56">
        <v>310</v>
      </c>
      <c r="BD35" s="57">
        <v>1</v>
      </c>
      <c r="BE35" s="58">
        <f t="shared" si="5"/>
        <v>310</v>
      </c>
      <c r="BF35" s="59">
        <f>BE35*BB35</f>
        <v>6510</v>
      </c>
      <c r="BG35" s="60">
        <v>0</v>
      </c>
      <c r="BH35" s="58">
        <f t="shared" si="0"/>
        <v>6510</v>
      </c>
      <c r="BI35" s="79"/>
      <c r="BJ35" s="53"/>
      <c r="BK35" s="53"/>
      <c r="BL35" s="53"/>
      <c r="BM35" s="53"/>
      <c r="BN35" s="53"/>
      <c r="BO35" s="53"/>
      <c r="BP35" s="53"/>
      <c r="BQ35" s="53"/>
    </row>
    <row r="36" spans="1:69" x14ac:dyDescent="0.2">
      <c r="A36" s="70" t="s">
        <v>60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1">
        <f>SUM(BI10,BI30,BI33)</f>
        <v>612559</v>
      </c>
    </row>
    <row r="37" spans="1:69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2"/>
    </row>
    <row r="39" spans="1:69" x14ac:dyDescent="0.2">
      <c r="BI39" s="1" t="s">
        <v>55</v>
      </c>
    </row>
    <row r="40" spans="1:69" x14ac:dyDescent="0.2">
      <c r="BI40" s="1" t="s">
        <v>55</v>
      </c>
    </row>
    <row r="41" spans="1:69" x14ac:dyDescent="0.2">
      <c r="AU41" s="1" t="s">
        <v>55</v>
      </c>
    </row>
    <row r="42" spans="1:69" ht="15.75" x14ac:dyDescent="0.2">
      <c r="A42" s="107" t="s">
        <v>114</v>
      </c>
      <c r="BI42" s="1" t="s">
        <v>55</v>
      </c>
    </row>
    <row r="43" spans="1:69" x14ac:dyDescent="0.2">
      <c r="C43" s="1" t="s">
        <v>55</v>
      </c>
      <c r="BG43" s="44"/>
      <c r="BH43" s="44"/>
    </row>
    <row r="44" spans="1:69" x14ac:dyDescent="0.2">
      <c r="A44" s="1" t="s">
        <v>55</v>
      </c>
    </row>
  </sheetData>
  <dataConsolidate/>
  <mergeCells count="27">
    <mergeCell ref="BI10:BI28"/>
    <mergeCell ref="E7:R7"/>
    <mergeCell ref="S7:Y7"/>
    <mergeCell ref="Z7:AP7"/>
    <mergeCell ref="AQ7:BA7"/>
    <mergeCell ref="BH3:BH8"/>
    <mergeCell ref="BC3:BC8"/>
    <mergeCell ref="BD3:BD8"/>
    <mergeCell ref="BE3:BE8"/>
    <mergeCell ref="BF3:BF8"/>
    <mergeCell ref="BG3:BG8"/>
    <mergeCell ref="BI30:BI31"/>
    <mergeCell ref="A36:BH37"/>
    <mergeCell ref="BI36:BI37"/>
    <mergeCell ref="BI33:BI35"/>
    <mergeCell ref="A1:BI1"/>
    <mergeCell ref="A2:A8"/>
    <mergeCell ref="B2:B8"/>
    <mergeCell ref="C2:C8"/>
    <mergeCell ref="D2:D8"/>
    <mergeCell ref="E2:R2"/>
    <mergeCell ref="S2:AT2"/>
    <mergeCell ref="AU2:BA2"/>
    <mergeCell ref="BB2:BI2"/>
    <mergeCell ref="BB3:BB8"/>
    <mergeCell ref="BI3:BI8"/>
    <mergeCell ref="S4:BA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37"/>
  <sheetViews>
    <sheetView showGridLines="0" tabSelected="1" topLeftCell="A26" zoomScale="86" zoomScaleNormal="86" workbookViewId="0">
      <selection activeCell="A42" sqref="A42"/>
    </sheetView>
  </sheetViews>
  <sheetFormatPr defaultColWidth="9.140625" defaultRowHeight="12.75" x14ac:dyDescent="0.2"/>
  <cols>
    <col min="1" max="1" width="60.42578125" style="1" bestFit="1" customWidth="1"/>
    <col min="2" max="2" width="79" style="1" customWidth="1"/>
    <col min="3" max="3" width="36.28515625" style="1" customWidth="1"/>
    <col min="4" max="4" width="9" style="1" bestFit="1" customWidth="1"/>
    <col min="5" max="5" width="5.5703125" style="1" customWidth="1"/>
    <col min="6" max="6" width="4.7109375" style="1" customWidth="1"/>
    <col min="7" max="7" width="4.85546875" style="1" customWidth="1"/>
    <col min="8" max="15" width="5.140625" style="1" customWidth="1"/>
    <col min="16" max="16" width="13.7109375" style="1" bestFit="1" customWidth="1"/>
    <col min="17" max="17" width="21.5703125" style="1" bestFit="1" customWidth="1"/>
    <col min="18" max="18" width="12.7109375" style="17" bestFit="1" customWidth="1"/>
    <col min="19" max="19" width="17" style="1" bestFit="1" customWidth="1"/>
    <col min="20" max="20" width="19.28515625" style="1" bestFit="1" customWidth="1"/>
    <col min="21" max="21" width="12.7109375" style="1" bestFit="1" customWidth="1"/>
    <col min="22" max="22" width="23.140625" style="1" customWidth="1"/>
    <col min="23" max="23" width="32" style="1" bestFit="1" customWidth="1"/>
    <col min="24" max="25" width="9.140625" style="1"/>
    <col min="26" max="26" width="14.85546875" style="1" bestFit="1" customWidth="1"/>
    <col min="27" max="16384" width="9.140625" style="1"/>
  </cols>
  <sheetData>
    <row r="1" spans="1:23" ht="31.9" customHeight="1" x14ac:dyDescent="0.2">
      <c r="A1" s="82" t="s">
        <v>112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</row>
    <row r="2" spans="1:23" ht="27.6" customHeight="1" x14ac:dyDescent="0.2">
      <c r="A2" s="83" t="s">
        <v>0</v>
      </c>
      <c r="B2" s="83" t="s">
        <v>1</v>
      </c>
      <c r="C2" s="83" t="s">
        <v>4</v>
      </c>
      <c r="D2" s="85" t="s">
        <v>3</v>
      </c>
      <c r="E2" s="90"/>
      <c r="F2" s="90"/>
      <c r="G2" s="90"/>
      <c r="H2" s="90"/>
      <c r="I2" s="91" t="s">
        <v>64</v>
      </c>
      <c r="J2" s="90"/>
      <c r="K2" s="90"/>
      <c r="L2" s="90"/>
      <c r="M2" s="90"/>
      <c r="N2" s="90"/>
      <c r="O2" s="90"/>
      <c r="P2" s="92"/>
      <c r="Q2" s="92"/>
      <c r="R2" s="92"/>
      <c r="S2" s="92"/>
      <c r="T2" s="92"/>
      <c r="U2" s="92"/>
      <c r="V2" s="92"/>
      <c r="W2" s="92"/>
    </row>
    <row r="3" spans="1:23" ht="6.6" hidden="1" customHeight="1" x14ac:dyDescent="0.2">
      <c r="A3" s="84"/>
      <c r="B3" s="84"/>
      <c r="C3" s="84"/>
      <c r="D3" s="86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3" t="s">
        <v>2</v>
      </c>
      <c r="Q3" s="68" t="s">
        <v>10</v>
      </c>
      <c r="R3" s="68" t="s">
        <v>11</v>
      </c>
      <c r="S3" s="68" t="s">
        <v>12</v>
      </c>
      <c r="T3" s="80" t="s">
        <v>13</v>
      </c>
      <c r="U3" s="80" t="s">
        <v>14</v>
      </c>
      <c r="V3" s="68" t="s">
        <v>15</v>
      </c>
      <c r="W3" s="68" t="s">
        <v>16</v>
      </c>
    </row>
    <row r="4" spans="1:23" ht="17.45" hidden="1" customHeight="1" x14ac:dyDescent="0.35">
      <c r="A4" s="84"/>
      <c r="B4" s="84"/>
      <c r="C4" s="84"/>
      <c r="D4" s="86"/>
      <c r="E4" s="96"/>
      <c r="F4" s="96"/>
      <c r="G4" s="96"/>
      <c r="H4" s="96"/>
      <c r="I4" s="97"/>
      <c r="J4" s="97"/>
      <c r="K4" s="97"/>
      <c r="L4" s="97"/>
      <c r="M4" s="97"/>
      <c r="N4" s="97"/>
      <c r="O4" s="97"/>
      <c r="P4" s="94"/>
      <c r="Q4" s="69"/>
      <c r="R4" s="69"/>
      <c r="S4" s="69"/>
      <c r="T4" s="81"/>
      <c r="U4" s="81"/>
      <c r="V4" s="69"/>
      <c r="W4" s="69"/>
    </row>
    <row r="5" spans="1:23" s="19" customFormat="1" ht="17.45" hidden="1" customHeight="1" x14ac:dyDescent="0.25">
      <c r="A5" s="84"/>
      <c r="B5" s="84"/>
      <c r="C5" s="84"/>
      <c r="D5" s="86"/>
      <c r="E5" s="32">
        <v>13</v>
      </c>
      <c r="F5" s="32">
        <v>14</v>
      </c>
      <c r="G5" s="32">
        <v>15</v>
      </c>
      <c r="H5" s="32">
        <v>16</v>
      </c>
      <c r="I5" s="36"/>
      <c r="J5" s="36"/>
      <c r="K5" s="36"/>
      <c r="L5" s="36"/>
      <c r="M5" s="36"/>
      <c r="N5" s="36"/>
      <c r="O5" s="36"/>
      <c r="P5" s="94"/>
      <c r="Q5" s="69"/>
      <c r="R5" s="69"/>
      <c r="S5" s="69"/>
      <c r="T5" s="81"/>
      <c r="U5" s="81"/>
      <c r="V5" s="69"/>
      <c r="W5" s="69"/>
    </row>
    <row r="6" spans="1:23" s="19" customFormat="1" ht="16.899999999999999" hidden="1" customHeight="1" x14ac:dyDescent="0.25">
      <c r="A6" s="84"/>
      <c r="B6" s="84"/>
      <c r="C6" s="84"/>
      <c r="D6" s="86"/>
      <c r="E6" s="37" t="s">
        <v>45</v>
      </c>
      <c r="F6" s="37" t="s">
        <v>46</v>
      </c>
      <c r="G6" s="37" t="s">
        <v>47</v>
      </c>
      <c r="H6" s="37" t="s">
        <v>48</v>
      </c>
      <c r="I6" s="37"/>
      <c r="J6" s="37"/>
      <c r="K6" s="37"/>
      <c r="L6" s="37"/>
      <c r="M6" s="37"/>
      <c r="N6" s="37"/>
      <c r="O6" s="37"/>
      <c r="P6" s="94"/>
      <c r="Q6" s="69"/>
      <c r="R6" s="69"/>
      <c r="S6" s="69"/>
      <c r="T6" s="81"/>
      <c r="U6" s="81"/>
      <c r="V6" s="69"/>
      <c r="W6" s="69"/>
    </row>
    <row r="7" spans="1:23" s="19" customFormat="1" ht="16.899999999999999" customHeight="1" x14ac:dyDescent="0.25">
      <c r="A7" s="84"/>
      <c r="B7" s="84"/>
      <c r="C7" s="84"/>
      <c r="D7" s="86"/>
      <c r="E7" s="103" t="s">
        <v>91</v>
      </c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94"/>
      <c r="Q7" s="69"/>
      <c r="R7" s="69"/>
      <c r="S7" s="69"/>
      <c r="T7" s="81"/>
      <c r="U7" s="81"/>
      <c r="V7" s="69"/>
      <c r="W7" s="69"/>
    </row>
    <row r="8" spans="1:23" s="19" customFormat="1" ht="16.899999999999999" customHeight="1" x14ac:dyDescent="0.25">
      <c r="A8" s="84"/>
      <c r="B8" s="84"/>
      <c r="C8" s="84"/>
      <c r="D8" s="86"/>
      <c r="E8" s="43" t="s">
        <v>46</v>
      </c>
      <c r="F8" s="43" t="s">
        <v>47</v>
      </c>
      <c r="G8" s="43" t="s">
        <v>48</v>
      </c>
      <c r="H8" s="43" t="s">
        <v>49</v>
      </c>
      <c r="I8" s="43" t="s">
        <v>50</v>
      </c>
      <c r="J8" s="43" t="s">
        <v>51</v>
      </c>
      <c r="K8" s="43" t="s">
        <v>45</v>
      </c>
      <c r="L8" s="43" t="s">
        <v>46</v>
      </c>
      <c r="M8" s="43" t="s">
        <v>47</v>
      </c>
      <c r="N8" s="43" t="s">
        <v>48</v>
      </c>
      <c r="O8" s="43" t="s">
        <v>49</v>
      </c>
      <c r="P8" s="94"/>
      <c r="Q8" s="69"/>
      <c r="R8" s="69"/>
      <c r="S8" s="69"/>
      <c r="T8" s="81"/>
      <c r="U8" s="81"/>
      <c r="V8" s="69"/>
      <c r="W8" s="69"/>
    </row>
    <row r="9" spans="1:23" s="18" customFormat="1" ht="18" x14ac:dyDescent="0.3">
      <c r="A9" s="39"/>
      <c r="B9" s="34"/>
      <c r="C9" s="34"/>
      <c r="D9" s="34"/>
      <c r="E9" s="42">
        <v>28</v>
      </c>
      <c r="F9" s="42">
        <v>29</v>
      </c>
      <c r="G9" s="42">
        <v>30</v>
      </c>
      <c r="H9" s="42">
        <v>31</v>
      </c>
      <c r="I9" s="42">
        <v>1</v>
      </c>
      <c r="J9" s="42">
        <v>2</v>
      </c>
      <c r="K9" s="42">
        <v>3</v>
      </c>
      <c r="L9" s="42">
        <v>4</v>
      </c>
      <c r="M9" s="42">
        <v>5</v>
      </c>
      <c r="N9" s="42">
        <v>6</v>
      </c>
      <c r="O9" s="42">
        <v>7</v>
      </c>
      <c r="P9" s="35"/>
      <c r="Q9" s="29"/>
      <c r="R9" s="30"/>
      <c r="S9" s="26"/>
      <c r="T9" s="27"/>
      <c r="U9" s="28"/>
      <c r="V9" s="26"/>
      <c r="W9" s="31"/>
    </row>
    <row r="10" spans="1:23" ht="18.75" x14ac:dyDescent="0.2">
      <c r="A10" s="74" t="s">
        <v>94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6"/>
    </row>
    <row r="11" spans="1:23" ht="15" x14ac:dyDescent="0.3">
      <c r="A11" s="2" t="s">
        <v>90</v>
      </c>
      <c r="B11" s="3" t="s">
        <v>74</v>
      </c>
      <c r="C11" s="3" t="s">
        <v>56</v>
      </c>
      <c r="D11" s="16" t="s">
        <v>53</v>
      </c>
      <c r="E11" s="16">
        <v>1</v>
      </c>
      <c r="F11" s="16">
        <v>1</v>
      </c>
      <c r="G11" s="16"/>
      <c r="H11" s="16"/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/>
      <c r="O11" s="16"/>
      <c r="P11" s="10">
        <f>SUM(E11:O11)</f>
        <v>7</v>
      </c>
      <c r="Q11" s="11">
        <v>1764</v>
      </c>
      <c r="R11" s="23">
        <v>0.375</v>
      </c>
      <c r="S11" s="22">
        <f t="shared" ref="S11:S28" si="0">Q11*R11</f>
        <v>661.5</v>
      </c>
      <c r="T11" s="24">
        <f t="shared" ref="T11:T26" si="1">S11*P11</f>
        <v>4630.5</v>
      </c>
      <c r="U11" s="25">
        <v>0</v>
      </c>
      <c r="V11" s="22">
        <f>T11-(T11*U11)</f>
        <v>4630.5</v>
      </c>
      <c r="W11" s="77">
        <f>SUM(V11:V19)</f>
        <v>135920.25</v>
      </c>
    </row>
    <row r="12" spans="1:23" ht="15" x14ac:dyDescent="0.3">
      <c r="A12" s="2" t="s">
        <v>90</v>
      </c>
      <c r="B12" s="3" t="s">
        <v>74</v>
      </c>
      <c r="C12" s="3" t="s">
        <v>57</v>
      </c>
      <c r="D12" s="16" t="s">
        <v>53</v>
      </c>
      <c r="E12" s="16">
        <v>1</v>
      </c>
      <c r="F12" s="16">
        <v>1</v>
      </c>
      <c r="G12" s="16"/>
      <c r="H12" s="16"/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/>
      <c r="O12" s="16"/>
      <c r="P12" s="10">
        <f t="shared" ref="P12:P19" si="2">SUM(E12:O12)</f>
        <v>7</v>
      </c>
      <c r="Q12" s="11">
        <v>1826</v>
      </c>
      <c r="R12" s="23">
        <v>0.375</v>
      </c>
      <c r="S12" s="22">
        <f t="shared" si="0"/>
        <v>684.75</v>
      </c>
      <c r="T12" s="24">
        <f t="shared" si="1"/>
        <v>4793.25</v>
      </c>
      <c r="U12" s="25">
        <v>0</v>
      </c>
      <c r="V12" s="22">
        <f>T12-(T12*U12)</f>
        <v>4793.25</v>
      </c>
      <c r="W12" s="77"/>
    </row>
    <row r="13" spans="1:23" ht="15" x14ac:dyDescent="0.3">
      <c r="A13" s="2" t="s">
        <v>90</v>
      </c>
      <c r="B13" s="3" t="s">
        <v>74</v>
      </c>
      <c r="C13" s="3" t="s">
        <v>69</v>
      </c>
      <c r="D13" s="16" t="s">
        <v>53</v>
      </c>
      <c r="E13" s="16">
        <v>1</v>
      </c>
      <c r="F13" s="16">
        <v>1</v>
      </c>
      <c r="G13" s="16"/>
      <c r="H13" s="16"/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/>
      <c r="O13" s="16"/>
      <c r="P13" s="10">
        <f t="shared" si="2"/>
        <v>7</v>
      </c>
      <c r="Q13" s="11">
        <v>3057</v>
      </c>
      <c r="R13" s="23">
        <v>0.375</v>
      </c>
      <c r="S13" s="22">
        <f t="shared" si="0"/>
        <v>1146.375</v>
      </c>
      <c r="T13" s="24">
        <f t="shared" si="1"/>
        <v>8024.625</v>
      </c>
      <c r="U13" s="25">
        <v>0</v>
      </c>
      <c r="V13" s="22">
        <f>T13-(T13*U13)</f>
        <v>8024.625</v>
      </c>
      <c r="W13" s="77"/>
    </row>
    <row r="14" spans="1:23" ht="15" x14ac:dyDescent="0.3">
      <c r="A14" s="2" t="s">
        <v>90</v>
      </c>
      <c r="B14" s="3" t="s">
        <v>74</v>
      </c>
      <c r="C14" s="3" t="s">
        <v>66</v>
      </c>
      <c r="D14" s="16" t="s">
        <v>53</v>
      </c>
      <c r="E14" s="16"/>
      <c r="F14" s="16"/>
      <c r="G14" s="16">
        <v>1</v>
      </c>
      <c r="H14" s="16"/>
      <c r="I14" s="16"/>
      <c r="J14" s="16"/>
      <c r="K14" s="16"/>
      <c r="L14" s="16"/>
      <c r="M14" s="16"/>
      <c r="N14" s="16">
        <v>1</v>
      </c>
      <c r="O14" s="16"/>
      <c r="P14" s="10">
        <f t="shared" si="2"/>
        <v>2</v>
      </c>
      <c r="Q14" s="11">
        <v>1896</v>
      </c>
      <c r="R14" s="23">
        <v>0.375</v>
      </c>
      <c r="S14" s="22">
        <f t="shared" si="0"/>
        <v>711</v>
      </c>
      <c r="T14" s="24">
        <f t="shared" si="1"/>
        <v>1422</v>
      </c>
      <c r="U14" s="25">
        <v>0</v>
      </c>
      <c r="V14" s="22">
        <f t="shared" ref="V14:V28" si="3">T14-(T14*U14)</f>
        <v>1422</v>
      </c>
      <c r="W14" s="77"/>
    </row>
    <row r="15" spans="1:23" ht="15" x14ac:dyDescent="0.3">
      <c r="A15" s="2" t="s">
        <v>90</v>
      </c>
      <c r="B15" s="3" t="s">
        <v>74</v>
      </c>
      <c r="C15" s="3" t="s">
        <v>65</v>
      </c>
      <c r="D15" s="16" t="s">
        <v>53</v>
      </c>
      <c r="E15" s="16"/>
      <c r="F15" s="16"/>
      <c r="G15" s="16"/>
      <c r="H15" s="16">
        <v>1</v>
      </c>
      <c r="I15" s="16"/>
      <c r="J15" s="16"/>
      <c r="K15" s="16"/>
      <c r="L15" s="16"/>
      <c r="M15" s="16"/>
      <c r="N15" s="16"/>
      <c r="O15" s="16">
        <v>1</v>
      </c>
      <c r="P15" s="10">
        <f t="shared" si="2"/>
        <v>2</v>
      </c>
      <c r="Q15" s="11">
        <v>2012</v>
      </c>
      <c r="R15" s="23">
        <v>0.375</v>
      </c>
      <c r="S15" s="22">
        <f t="shared" si="0"/>
        <v>754.5</v>
      </c>
      <c r="T15" s="24">
        <f t="shared" si="1"/>
        <v>1509</v>
      </c>
      <c r="U15" s="25">
        <v>0</v>
      </c>
      <c r="V15" s="22">
        <f t="shared" si="3"/>
        <v>1509</v>
      </c>
      <c r="W15" s="77"/>
    </row>
    <row r="16" spans="1:23" ht="15" x14ac:dyDescent="0.3">
      <c r="A16" s="2" t="s">
        <v>92</v>
      </c>
      <c r="B16" s="3" t="s">
        <v>74</v>
      </c>
      <c r="C16" s="3" t="s">
        <v>93</v>
      </c>
      <c r="D16" s="16" t="s">
        <v>53</v>
      </c>
      <c r="E16" s="16">
        <v>1</v>
      </c>
      <c r="F16" s="16">
        <v>1</v>
      </c>
      <c r="G16" s="16"/>
      <c r="H16" s="16"/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6"/>
      <c r="O16" s="16"/>
      <c r="P16" s="10">
        <f t="shared" si="2"/>
        <v>7</v>
      </c>
      <c r="Q16" s="11">
        <v>4587</v>
      </c>
      <c r="R16" s="23">
        <v>0.375</v>
      </c>
      <c r="S16" s="22">
        <f t="shared" si="0"/>
        <v>1720.125</v>
      </c>
      <c r="T16" s="24">
        <f t="shared" si="1"/>
        <v>12040.875</v>
      </c>
      <c r="U16" s="25">
        <v>0</v>
      </c>
      <c r="V16" s="22">
        <f>T16-(T16*U16)</f>
        <v>12040.875</v>
      </c>
      <c r="W16" s="77"/>
    </row>
    <row r="17" spans="1:40" ht="15" x14ac:dyDescent="0.3">
      <c r="A17" s="2" t="s">
        <v>95</v>
      </c>
      <c r="B17" s="3" t="s">
        <v>74</v>
      </c>
      <c r="C17" s="3" t="s">
        <v>56</v>
      </c>
      <c r="D17" s="16" t="s">
        <v>53</v>
      </c>
      <c r="E17" s="16"/>
      <c r="F17" s="16">
        <v>3</v>
      </c>
      <c r="G17" s="16">
        <v>3</v>
      </c>
      <c r="H17" s="16">
        <v>3</v>
      </c>
      <c r="I17" s="16">
        <v>3</v>
      </c>
      <c r="J17" s="16">
        <v>3</v>
      </c>
      <c r="K17" s="16">
        <v>3</v>
      </c>
      <c r="L17" s="16">
        <v>3</v>
      </c>
      <c r="M17" s="16">
        <v>3</v>
      </c>
      <c r="N17" s="16">
        <v>3</v>
      </c>
      <c r="O17" s="16">
        <v>3</v>
      </c>
      <c r="P17" s="10">
        <f t="shared" si="2"/>
        <v>30</v>
      </c>
      <c r="Q17" s="11">
        <v>1688</v>
      </c>
      <c r="R17" s="23">
        <v>0.375</v>
      </c>
      <c r="S17" s="22">
        <f t="shared" si="0"/>
        <v>633</v>
      </c>
      <c r="T17" s="24">
        <f t="shared" si="1"/>
        <v>18990</v>
      </c>
      <c r="U17" s="25">
        <v>0</v>
      </c>
      <c r="V17" s="22">
        <f>T17-(T17*U17)</f>
        <v>18990</v>
      </c>
      <c r="W17" s="77"/>
    </row>
    <row r="18" spans="1:40" ht="15" x14ac:dyDescent="0.3">
      <c r="A18" s="2" t="s">
        <v>95</v>
      </c>
      <c r="B18" s="3" t="s">
        <v>74</v>
      </c>
      <c r="C18" s="3" t="s">
        <v>69</v>
      </c>
      <c r="D18" s="16" t="s">
        <v>53</v>
      </c>
      <c r="E18" s="16"/>
      <c r="F18" s="16">
        <v>3</v>
      </c>
      <c r="G18" s="16">
        <v>3</v>
      </c>
      <c r="H18" s="16">
        <v>3</v>
      </c>
      <c r="I18" s="16">
        <v>3</v>
      </c>
      <c r="J18" s="16">
        <v>3</v>
      </c>
      <c r="K18" s="16">
        <v>3</v>
      </c>
      <c r="L18" s="16">
        <v>3</v>
      </c>
      <c r="M18" s="16">
        <v>3</v>
      </c>
      <c r="N18" s="16">
        <v>3</v>
      </c>
      <c r="O18" s="16">
        <v>3</v>
      </c>
      <c r="P18" s="10">
        <f t="shared" si="2"/>
        <v>30</v>
      </c>
      <c r="Q18" s="11">
        <v>2925</v>
      </c>
      <c r="R18" s="23">
        <v>0.375</v>
      </c>
      <c r="S18" s="22">
        <f t="shared" si="0"/>
        <v>1096.875</v>
      </c>
      <c r="T18" s="24">
        <f t="shared" si="1"/>
        <v>32906.25</v>
      </c>
      <c r="U18" s="25">
        <v>0</v>
      </c>
      <c r="V18" s="22">
        <f t="shared" ref="V18:V19" si="4">T18-(T18*U18)</f>
        <v>32906.25</v>
      </c>
      <c r="W18" s="77"/>
    </row>
    <row r="19" spans="1:40" ht="15" x14ac:dyDescent="0.3">
      <c r="A19" s="2" t="s">
        <v>95</v>
      </c>
      <c r="B19" s="3" t="s">
        <v>74</v>
      </c>
      <c r="C19" s="3" t="s">
        <v>93</v>
      </c>
      <c r="D19" s="16" t="s">
        <v>53</v>
      </c>
      <c r="E19" s="16"/>
      <c r="F19" s="16">
        <v>3</v>
      </c>
      <c r="G19" s="16">
        <v>3</v>
      </c>
      <c r="H19" s="16">
        <v>3</v>
      </c>
      <c r="I19" s="16">
        <v>3</v>
      </c>
      <c r="J19" s="16">
        <v>3</v>
      </c>
      <c r="K19" s="16">
        <v>3</v>
      </c>
      <c r="L19" s="16">
        <v>3</v>
      </c>
      <c r="M19" s="16">
        <v>3</v>
      </c>
      <c r="N19" s="16">
        <v>3</v>
      </c>
      <c r="O19" s="16">
        <v>3</v>
      </c>
      <c r="P19" s="10">
        <f t="shared" si="2"/>
        <v>30</v>
      </c>
      <c r="Q19" s="11">
        <v>4587</v>
      </c>
      <c r="R19" s="23">
        <v>0.375</v>
      </c>
      <c r="S19" s="22">
        <f t="shared" si="0"/>
        <v>1720.125</v>
      </c>
      <c r="T19" s="24">
        <f t="shared" si="1"/>
        <v>51603.75</v>
      </c>
      <c r="U19" s="25">
        <v>0</v>
      </c>
      <c r="V19" s="22">
        <f t="shared" si="4"/>
        <v>51603.75</v>
      </c>
      <c r="W19" s="77"/>
    </row>
    <row r="20" spans="1:40" ht="18.75" x14ac:dyDescent="0.2">
      <c r="A20" s="74" t="s">
        <v>96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6"/>
    </row>
    <row r="21" spans="1:40" s="52" customFormat="1" ht="21.6" customHeight="1" x14ac:dyDescent="0.35">
      <c r="A21" s="50" t="s">
        <v>98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</row>
    <row r="22" spans="1:40" s="52" customFormat="1" ht="15" x14ac:dyDescent="0.3">
      <c r="A22" s="54" t="s">
        <v>70</v>
      </c>
      <c r="B22" s="54" t="s">
        <v>72</v>
      </c>
      <c r="C22" s="54" t="s">
        <v>71</v>
      </c>
      <c r="D22" s="33" t="s">
        <v>71</v>
      </c>
      <c r="E22" s="33"/>
      <c r="F22" s="33">
        <v>1</v>
      </c>
      <c r="G22" s="33"/>
      <c r="H22" s="38"/>
      <c r="I22" s="38"/>
      <c r="J22" s="38"/>
      <c r="K22" s="33"/>
      <c r="L22" s="33"/>
      <c r="M22" s="33"/>
      <c r="N22" s="33"/>
      <c r="O22" s="33"/>
      <c r="P22" s="10">
        <f>SUM(E22:O22)</f>
        <v>1</v>
      </c>
      <c r="Q22" s="56">
        <v>6556</v>
      </c>
      <c r="R22" s="57">
        <v>1</v>
      </c>
      <c r="S22" s="58">
        <f t="shared" si="0"/>
        <v>6556</v>
      </c>
      <c r="T22" s="59">
        <f t="shared" si="1"/>
        <v>6556</v>
      </c>
      <c r="U22" s="25">
        <v>0</v>
      </c>
      <c r="V22" s="58">
        <f t="shared" si="3"/>
        <v>6556</v>
      </c>
      <c r="W22" s="78">
        <f>SUM(V22:V24)</f>
        <v>8950</v>
      </c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</row>
    <row r="23" spans="1:40" s="52" customFormat="1" ht="15" x14ac:dyDescent="0.3">
      <c r="A23" s="54" t="s">
        <v>7</v>
      </c>
      <c r="B23" s="54" t="s">
        <v>8</v>
      </c>
      <c r="C23" s="54" t="s">
        <v>6</v>
      </c>
      <c r="D23" s="33" t="s">
        <v>43</v>
      </c>
      <c r="E23" s="33">
        <v>3</v>
      </c>
      <c r="F23" s="33">
        <v>3</v>
      </c>
      <c r="G23" s="33"/>
      <c r="H23" s="38"/>
      <c r="I23" s="33">
        <v>3</v>
      </c>
      <c r="J23" s="33">
        <v>3</v>
      </c>
      <c r="K23" s="33">
        <v>3</v>
      </c>
      <c r="L23" s="33">
        <v>3</v>
      </c>
      <c r="M23" s="33">
        <v>3</v>
      </c>
      <c r="N23" s="33"/>
      <c r="O23" s="33"/>
      <c r="P23" s="10">
        <f t="shared" ref="P23:P28" si="5">SUM(E23:O23)</f>
        <v>21</v>
      </c>
      <c r="Q23" s="56">
        <v>83</v>
      </c>
      <c r="R23" s="57">
        <v>1</v>
      </c>
      <c r="S23" s="58">
        <f t="shared" si="0"/>
        <v>83</v>
      </c>
      <c r="T23" s="59">
        <f t="shared" si="1"/>
        <v>1743</v>
      </c>
      <c r="U23" s="25">
        <v>0</v>
      </c>
      <c r="V23" s="58">
        <f t="shared" si="3"/>
        <v>1743</v>
      </c>
      <c r="W23" s="78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</row>
    <row r="24" spans="1:40" s="52" customFormat="1" ht="15" x14ac:dyDescent="0.3">
      <c r="A24" s="54" t="s">
        <v>75</v>
      </c>
      <c r="B24" s="54" t="s">
        <v>76</v>
      </c>
      <c r="C24" s="54" t="s">
        <v>73</v>
      </c>
      <c r="D24" s="33"/>
      <c r="E24" s="33">
        <v>3</v>
      </c>
      <c r="F24" s="33">
        <v>3</v>
      </c>
      <c r="G24" s="33"/>
      <c r="H24" s="38"/>
      <c r="I24" s="33">
        <v>3</v>
      </c>
      <c r="J24" s="33">
        <v>3</v>
      </c>
      <c r="K24" s="33">
        <v>3</v>
      </c>
      <c r="L24" s="33">
        <v>3</v>
      </c>
      <c r="M24" s="33">
        <v>3</v>
      </c>
      <c r="N24" s="33"/>
      <c r="O24" s="33"/>
      <c r="P24" s="10">
        <f t="shared" si="5"/>
        <v>21</v>
      </c>
      <c r="Q24" s="56">
        <v>31</v>
      </c>
      <c r="R24" s="57">
        <v>1</v>
      </c>
      <c r="S24" s="58">
        <f t="shared" si="0"/>
        <v>31</v>
      </c>
      <c r="T24" s="59">
        <f t="shared" si="1"/>
        <v>651</v>
      </c>
      <c r="U24" s="25">
        <v>0</v>
      </c>
      <c r="V24" s="58">
        <f t="shared" si="3"/>
        <v>651</v>
      </c>
      <c r="W24" s="78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</row>
    <row r="25" spans="1:40" s="52" customFormat="1" ht="15" x14ac:dyDescent="0.3">
      <c r="A25" s="54"/>
      <c r="B25" s="54"/>
      <c r="C25" s="54"/>
      <c r="D25" s="33"/>
      <c r="E25" s="33"/>
      <c r="F25" s="33"/>
      <c r="G25" s="33"/>
      <c r="H25" s="38"/>
      <c r="I25" s="33"/>
      <c r="J25" s="33"/>
      <c r="K25" s="33"/>
      <c r="L25" s="33"/>
      <c r="M25" s="33"/>
      <c r="N25" s="33"/>
      <c r="O25" s="33"/>
      <c r="P25" s="10"/>
      <c r="Q25" s="56"/>
      <c r="R25" s="57"/>
      <c r="S25" s="58"/>
      <c r="T25" s="59"/>
      <c r="U25" s="60"/>
      <c r="V25" s="58"/>
      <c r="W25" s="62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</row>
    <row r="26" spans="1:40" s="52" customFormat="1" ht="15" x14ac:dyDescent="0.3">
      <c r="A26" s="54" t="s">
        <v>77</v>
      </c>
      <c r="B26" s="54" t="s">
        <v>78</v>
      </c>
      <c r="C26" s="61" t="s">
        <v>86</v>
      </c>
      <c r="D26" s="33" t="s">
        <v>43</v>
      </c>
      <c r="E26" s="33">
        <v>1</v>
      </c>
      <c r="F26" s="33"/>
      <c r="G26" s="33"/>
      <c r="H26" s="38"/>
      <c r="I26" s="33"/>
      <c r="J26" s="33"/>
      <c r="K26" s="33"/>
      <c r="L26" s="33">
        <v>1</v>
      </c>
      <c r="M26" s="33"/>
      <c r="N26" s="33"/>
      <c r="O26" s="33"/>
      <c r="P26" s="10">
        <f t="shared" si="5"/>
        <v>2</v>
      </c>
      <c r="Q26" s="56">
        <v>1735</v>
      </c>
      <c r="R26" s="57">
        <v>1</v>
      </c>
      <c r="S26" s="58">
        <f t="shared" si="0"/>
        <v>1735</v>
      </c>
      <c r="T26" s="59">
        <f t="shared" si="1"/>
        <v>3470</v>
      </c>
      <c r="U26" s="25">
        <v>0</v>
      </c>
      <c r="V26" s="58">
        <f t="shared" si="3"/>
        <v>3470</v>
      </c>
      <c r="W26" s="78">
        <f>SUM(V26:V28)</f>
        <v>5330</v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</row>
    <row r="27" spans="1:40" s="52" customFormat="1" ht="15" x14ac:dyDescent="0.3">
      <c r="A27" s="54" t="s">
        <v>87</v>
      </c>
      <c r="B27" s="54" t="s">
        <v>88</v>
      </c>
      <c r="C27" s="61" t="s">
        <v>86</v>
      </c>
      <c r="D27" s="33"/>
      <c r="E27" s="33"/>
      <c r="F27" s="33">
        <v>1</v>
      </c>
      <c r="G27" s="33"/>
      <c r="H27" s="38"/>
      <c r="I27" s="33"/>
      <c r="J27" s="33">
        <v>1</v>
      </c>
      <c r="K27" s="33">
        <v>1</v>
      </c>
      <c r="L27" s="33"/>
      <c r="M27" s="33">
        <v>1</v>
      </c>
      <c r="N27" s="33"/>
      <c r="O27" s="33"/>
      <c r="P27" s="10">
        <f t="shared" si="5"/>
        <v>4</v>
      </c>
      <c r="Q27" s="56">
        <v>155</v>
      </c>
      <c r="R27" s="57">
        <v>1</v>
      </c>
      <c r="S27" s="58">
        <f t="shared" si="0"/>
        <v>155</v>
      </c>
      <c r="T27" s="59">
        <f>S27*P27</f>
        <v>620</v>
      </c>
      <c r="U27" s="25">
        <v>0</v>
      </c>
      <c r="V27" s="58">
        <f t="shared" si="3"/>
        <v>620</v>
      </c>
      <c r="W27" s="78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</row>
    <row r="28" spans="1:40" s="52" customFormat="1" ht="15" x14ac:dyDescent="0.3">
      <c r="A28" s="54" t="s">
        <v>89</v>
      </c>
      <c r="B28" s="54" t="s">
        <v>88</v>
      </c>
      <c r="C28" s="61" t="s">
        <v>86</v>
      </c>
      <c r="D28" s="33"/>
      <c r="E28" s="33"/>
      <c r="F28" s="33">
        <v>1</v>
      </c>
      <c r="G28" s="33"/>
      <c r="H28" s="38"/>
      <c r="I28" s="33">
        <v>1</v>
      </c>
      <c r="J28" s="33"/>
      <c r="K28" s="33">
        <v>1</v>
      </c>
      <c r="L28" s="33"/>
      <c r="M28" s="33">
        <v>1</v>
      </c>
      <c r="N28" s="33"/>
      <c r="O28" s="33"/>
      <c r="P28" s="10">
        <f t="shared" si="5"/>
        <v>4</v>
      </c>
      <c r="Q28" s="56">
        <v>310</v>
      </c>
      <c r="R28" s="57">
        <v>1</v>
      </c>
      <c r="S28" s="58">
        <f t="shared" si="0"/>
        <v>310</v>
      </c>
      <c r="T28" s="59">
        <f>S28*P28</f>
        <v>1240</v>
      </c>
      <c r="U28" s="25">
        <v>0</v>
      </c>
      <c r="V28" s="58">
        <f t="shared" si="3"/>
        <v>1240</v>
      </c>
      <c r="W28" s="79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</row>
    <row r="29" spans="1:40" ht="14.45" customHeight="1" x14ac:dyDescent="0.2">
      <c r="A29" s="70" t="s">
        <v>60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1">
        <f>SUM(W11,W22,W26)</f>
        <v>150200.25</v>
      </c>
    </row>
    <row r="30" spans="1:40" x14ac:dyDescent="0.2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2"/>
    </row>
    <row r="32" spans="1:40" x14ac:dyDescent="0.2">
      <c r="W32" s="1" t="s">
        <v>55</v>
      </c>
    </row>
    <row r="33" spans="1:23" ht="23.25" x14ac:dyDescent="0.35">
      <c r="W33" s="63"/>
    </row>
    <row r="34" spans="1:23" ht="15.75" x14ac:dyDescent="0.2">
      <c r="A34" s="107" t="s">
        <v>114</v>
      </c>
      <c r="I34" s="1" t="s">
        <v>55</v>
      </c>
    </row>
    <row r="35" spans="1:23" x14ac:dyDescent="0.2">
      <c r="W35" s="1" t="s">
        <v>55</v>
      </c>
    </row>
    <row r="36" spans="1:23" x14ac:dyDescent="0.2">
      <c r="C36" s="1" t="s">
        <v>55</v>
      </c>
      <c r="U36" s="44"/>
      <c r="V36" s="44"/>
    </row>
    <row r="37" spans="1:23" x14ac:dyDescent="0.2">
      <c r="A37" s="1" t="s">
        <v>55</v>
      </c>
    </row>
  </sheetData>
  <dataConsolidate/>
  <mergeCells count="25">
    <mergeCell ref="A1:W1"/>
    <mergeCell ref="A2:A8"/>
    <mergeCell ref="B2:B8"/>
    <mergeCell ref="C2:C8"/>
    <mergeCell ref="D2:D8"/>
    <mergeCell ref="E2:H2"/>
    <mergeCell ref="I2:O2"/>
    <mergeCell ref="P2:W2"/>
    <mergeCell ref="P3:P8"/>
    <mergeCell ref="W3:W8"/>
    <mergeCell ref="E4:O4"/>
    <mergeCell ref="E7:O7"/>
    <mergeCell ref="Q3:Q8"/>
    <mergeCell ref="R3:R8"/>
    <mergeCell ref="S3:S8"/>
    <mergeCell ref="T3:T8"/>
    <mergeCell ref="U3:U8"/>
    <mergeCell ref="V3:V8"/>
    <mergeCell ref="A29:V30"/>
    <mergeCell ref="W29:W30"/>
    <mergeCell ref="A10:W10"/>
    <mergeCell ref="W11:W19"/>
    <mergeCell ref="A20:W20"/>
    <mergeCell ref="W22:W24"/>
    <mergeCell ref="W26:W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showGridLines="0" workbookViewId="0">
      <selection activeCell="D9" sqref="D9"/>
    </sheetView>
  </sheetViews>
  <sheetFormatPr defaultRowHeight="15" x14ac:dyDescent="0.25"/>
  <cols>
    <col min="1" max="1" width="30" bestFit="1" customWidth="1"/>
    <col min="2" max="2" width="13.85546875" bestFit="1" customWidth="1"/>
    <col min="4" max="4" width="32.28515625" bestFit="1" customWidth="1"/>
    <col min="5" max="5" width="22.85546875" bestFit="1" customWidth="1"/>
  </cols>
  <sheetData>
    <row r="1" spans="1:6" x14ac:dyDescent="0.25">
      <c r="A1" s="106" t="s">
        <v>17</v>
      </c>
      <c r="B1" s="106"/>
      <c r="C1" s="106"/>
      <c r="D1" s="106"/>
      <c r="E1" s="106"/>
      <c r="F1" s="4"/>
    </row>
    <row r="2" spans="1:6" x14ac:dyDescent="0.25">
      <c r="A2" s="9" t="s">
        <v>18</v>
      </c>
      <c r="B2" s="9" t="s">
        <v>19</v>
      </c>
      <c r="C2" s="7"/>
      <c r="D2" s="9" t="s">
        <v>20</v>
      </c>
      <c r="E2" s="9" t="s">
        <v>21</v>
      </c>
      <c r="F2" s="4"/>
    </row>
    <row r="3" spans="1:6" x14ac:dyDescent="0.25">
      <c r="A3" s="5" t="s">
        <v>22</v>
      </c>
      <c r="B3" s="12">
        <v>4254.8999999999996</v>
      </c>
      <c r="C3" s="4"/>
      <c r="D3" s="5" t="s">
        <v>23</v>
      </c>
      <c r="E3" s="13">
        <v>0.375</v>
      </c>
      <c r="F3" s="4"/>
    </row>
    <row r="4" spans="1:6" x14ac:dyDescent="0.25">
      <c r="A4" s="6" t="s">
        <v>24</v>
      </c>
      <c r="B4" s="14">
        <v>1461</v>
      </c>
      <c r="C4" s="4"/>
      <c r="D4" s="6" t="s">
        <v>25</v>
      </c>
      <c r="E4" s="15">
        <v>0.25</v>
      </c>
      <c r="F4" s="4"/>
    </row>
    <row r="5" spans="1:6" x14ac:dyDescent="0.25">
      <c r="A5" s="5" t="s">
        <v>26</v>
      </c>
      <c r="B5" s="12">
        <v>1461</v>
      </c>
      <c r="C5" s="4"/>
      <c r="D5" s="5" t="s">
        <v>27</v>
      </c>
      <c r="E5" s="13">
        <f>1.5*0.3</f>
        <v>0.44999999999999996</v>
      </c>
      <c r="F5" s="8" t="s">
        <v>28</v>
      </c>
    </row>
    <row r="6" spans="1:6" x14ac:dyDescent="0.25">
      <c r="A6" s="6" t="s">
        <v>29</v>
      </c>
      <c r="B6" s="14">
        <v>2531</v>
      </c>
      <c r="C6" s="4"/>
      <c r="D6" s="6" t="s">
        <v>30</v>
      </c>
      <c r="E6" s="15">
        <v>0.8</v>
      </c>
      <c r="F6" s="4"/>
    </row>
    <row r="7" spans="1:6" x14ac:dyDescent="0.25">
      <c r="A7" s="5" t="s">
        <v>31</v>
      </c>
      <c r="B7" s="12">
        <v>1510</v>
      </c>
      <c r="C7" s="4"/>
      <c r="D7" s="5" t="s">
        <v>32</v>
      </c>
      <c r="E7" s="13">
        <v>1.5</v>
      </c>
      <c r="F7" s="4"/>
    </row>
    <row r="8" spans="1:6" x14ac:dyDescent="0.25">
      <c r="A8" s="6" t="s">
        <v>33</v>
      </c>
      <c r="B8" s="14">
        <v>3377</v>
      </c>
      <c r="C8" s="4"/>
      <c r="D8" s="6" t="s">
        <v>34</v>
      </c>
      <c r="E8" s="15">
        <v>3</v>
      </c>
      <c r="F8" s="4"/>
    </row>
    <row r="9" spans="1:6" x14ac:dyDescent="0.25">
      <c r="A9" s="5" t="s">
        <v>35</v>
      </c>
      <c r="B9" s="12">
        <v>3970</v>
      </c>
      <c r="C9" s="4"/>
      <c r="D9" s="5" t="s">
        <v>36</v>
      </c>
      <c r="E9" s="13">
        <v>0.65</v>
      </c>
      <c r="F9" s="4"/>
    </row>
    <row r="10" spans="1:6" x14ac:dyDescent="0.25">
      <c r="A10" s="6" t="s">
        <v>37</v>
      </c>
      <c r="B10" s="14">
        <v>1572</v>
      </c>
      <c r="C10" s="4"/>
      <c r="D10" s="6" t="s">
        <v>38</v>
      </c>
      <c r="E10" s="15">
        <v>9</v>
      </c>
      <c r="F10" s="4"/>
    </row>
    <row r="11" spans="1:6" x14ac:dyDescent="0.25">
      <c r="A11" s="5" t="s">
        <v>39</v>
      </c>
      <c r="B11" s="12">
        <v>1572</v>
      </c>
      <c r="C11" s="4"/>
      <c r="D11" s="5" t="s">
        <v>9</v>
      </c>
      <c r="E11" s="13">
        <v>1</v>
      </c>
      <c r="F11" s="4"/>
    </row>
    <row r="12" spans="1:6" x14ac:dyDescent="0.25">
      <c r="A12" s="6" t="s">
        <v>40</v>
      </c>
      <c r="B12" s="14">
        <v>1631</v>
      </c>
      <c r="C12" s="4"/>
      <c r="D12" s="4"/>
      <c r="E12" s="4"/>
      <c r="F12" s="4"/>
    </row>
    <row r="13" spans="1:6" x14ac:dyDescent="0.25">
      <c r="A13" s="5" t="s">
        <v>42</v>
      </c>
      <c r="B13" s="12">
        <v>1572</v>
      </c>
      <c r="C13" s="4"/>
      <c r="D13" s="4"/>
      <c r="E13" s="4"/>
      <c r="F13" s="4"/>
    </row>
    <row r="14" spans="1:6" x14ac:dyDescent="0.25">
      <c r="A14" s="7" t="s">
        <v>41</v>
      </c>
      <c r="B14" s="4"/>
      <c r="C14" s="4"/>
      <c r="D14" s="4"/>
      <c r="E14" s="4"/>
      <c r="F14" s="4"/>
    </row>
    <row r="15" spans="1:6" x14ac:dyDescent="0.25">
      <c r="A15" s="4"/>
      <c r="B15" s="4"/>
      <c r="C15" s="4"/>
      <c r="D15" s="4"/>
      <c r="E15" s="4"/>
      <c r="F15" s="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Entrega de Mídia - email</vt:lpstr>
      <vt:lpstr>Entrega de Mídia - Apresenta </vt:lpstr>
      <vt:lpstr>Entrega de Mídia - Premium </vt:lpstr>
      <vt:lpstr>Entrega de Mídia - Cobertura</vt:lpstr>
      <vt:lpstr>Dados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2023-02-22T18:02:58Z</dcterms:created>
  <dcterms:modified xsi:type="dcterms:W3CDTF">2026-01-23T21:38:52Z</dcterms:modified>
</cp:coreProperties>
</file>